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775" windowWidth="15330" windowHeight="2940" tabRatio="799" activeTab="0"/>
  </bookViews>
  <sheets>
    <sheet name="【別表１】標準耐用年数表（改正確定）" sheetId="1" r:id="rId1"/>
    <sheet name="【別表２】共通仮設費率" sheetId="2" r:id="rId2"/>
    <sheet name="【別表３】諸経費率" sheetId="3" r:id="rId3"/>
    <sheet name="様式１①" sheetId="4" r:id="rId4"/>
    <sheet name="様式１②" sheetId="5" r:id="rId5"/>
    <sheet name="様式２" sheetId="6" r:id="rId6"/>
    <sheet name="様式３" sheetId="7" r:id="rId7"/>
    <sheet name="様式４" sheetId="8" r:id="rId8"/>
    <sheet name="様式５" sheetId="9" r:id="rId9"/>
    <sheet name="様式６" sheetId="10" r:id="rId10"/>
    <sheet name="様式７" sheetId="11" r:id="rId11"/>
    <sheet name="様式８" sheetId="12" r:id="rId12"/>
  </sheet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xlnm.Print_Area" localSheetId="0">'【別表１】標準耐用年数表（改正確定）'!$C$1:$G$302</definedName>
    <definedName name="_xlnm.Print_Area" localSheetId="1">'【別表２】共通仮設費率'!$A$1:$H$43</definedName>
    <definedName name="_xlnm.Print_Area" localSheetId="2">'【別表３】諸経費率'!$A$1:$H$51</definedName>
  </definedNames>
  <calcPr fullCalcOnLoad="1"/>
</workbook>
</file>

<file path=xl/sharedStrings.xml><?xml version="1.0" encoding="utf-8"?>
<sst xmlns="http://schemas.openxmlformats.org/spreadsheetml/2006/main" count="1923" uniqueCount="905">
  <si>
    <t>金属板その他の特殊物印刷設備</t>
  </si>
  <si>
    <t>　　　モノタイプ、写真又は通信設備</t>
  </si>
  <si>
    <t>製本設備</t>
  </si>
  <si>
    <t>5</t>
  </si>
  <si>
    <t>写真製版業用設備</t>
  </si>
  <si>
    <t>11</t>
  </si>
  <si>
    <t>印刷設備</t>
  </si>
  <si>
    <t>複写業用設備</t>
  </si>
  <si>
    <t>活字鋳造業用設備</t>
  </si>
  <si>
    <t>07  化学工業</t>
  </si>
  <si>
    <t>アンモニア製造設備</t>
  </si>
  <si>
    <t>石油又は天然ガスを原料とするエチレン、プロピレン、ブチレン、ブタジエン又はアセチレン製造設備</t>
  </si>
  <si>
    <t>硫酸又は硝酸製造設備</t>
  </si>
  <si>
    <t>ビニールエーテル製造設備</t>
  </si>
  <si>
    <t>溶成りん肥製造設備</t>
  </si>
  <si>
    <t>アクリルニトリル又はアクリル酸エステル製造設備</t>
  </si>
  <si>
    <t>その他の化学肥料製造設備</t>
  </si>
  <si>
    <t>ｴﾁﾚﾝｵｷｻｲﾄﾞ、ｴﾁﾚﾝｸﾞﾘｺｰﾙ、ﾌﾟﾛﾋﾟﾚﾝｵｷｻｲﾄ、ﾌﾟﾛﾋﾟﾚﾝｸﾞﾘｺｰﾙ、ﾎﾟﾘｴﾁﾚﾝｸﾞﾘｺｰﾙ又はﾎﾟﾘﾌﾟﾛﾋﾟﾚﾝｸﾞﾘｺｰﾙ製造設備</t>
  </si>
  <si>
    <t>配合肥料その他の肥料製造設備</t>
  </si>
  <si>
    <t>スチレンモノマー製造設備</t>
  </si>
  <si>
    <t>ソーダ灰、塩化アンモニウム、か性ソーダ又はか性カリ製造設備（塩素処理設備を含む。）</t>
  </si>
  <si>
    <t>その他のオレフィン系又はアセチレン系誘導体製造設備</t>
  </si>
  <si>
    <t>硫化ソーダ、水硫化ソーダ、無水ぼう硝、青化ソーダ又は過酸化ソーダ製造設備</t>
  </si>
  <si>
    <t>アルギン酸塩製造設備</t>
  </si>
  <si>
    <t>その他のソーダ塩又はカリ塩製造設備</t>
  </si>
  <si>
    <t>フルフラル製造設備</t>
  </si>
  <si>
    <t>金属ソーダ製造設備</t>
  </si>
  <si>
    <t>セルロイド又は硝化綿製造設備</t>
  </si>
  <si>
    <t>アンモニウム塩（硫酸アンモニウム及び塩化アンモニウムを除く。）製造設備</t>
  </si>
  <si>
    <t>酢酸繊維素製造設備</t>
  </si>
  <si>
    <t>炭酸マグネシウム製造設備</t>
  </si>
  <si>
    <t>繊維素グリコール酸ソーダ製造設備</t>
  </si>
  <si>
    <t>苦汁製品又はその誘導体製造設備</t>
  </si>
  <si>
    <t>その他の有機薬品製造設備</t>
  </si>
  <si>
    <t>軽質炭酸カルシウム製造設備</t>
  </si>
  <si>
    <t>塩化ﾋﾞﾆﾘﾃﾞﾝ系樹脂、酢酸ﾋﾞﾆｰﾙ系樹脂、ﾅｲﾛﾝ樹脂、ﾎﾟﾘｴﾁﾚﾝﾃﾚﾌﾀﾚｰﾄ系樹脂、ふっ素樹脂又はけい素樹脂製造設備</t>
  </si>
  <si>
    <t>カーバイド製造設備（電極製造設備を除く。）</t>
  </si>
  <si>
    <t>ポリエチレン、ポリプロピレン又はポリブテン製造設備</t>
  </si>
  <si>
    <t>硫酸鉄製造設備</t>
  </si>
  <si>
    <t>尿素系、メラミン系又は石炭酸系合成樹脂製造設備</t>
  </si>
  <si>
    <t>その他の硫酸塩又は亜硫酸塩製造設備</t>
  </si>
  <si>
    <t>その他の合成樹脂又は合成ゴム製造設備</t>
  </si>
  <si>
    <t>臭素、よう素又は塩素、臭素若しくはよう素化合物製造設備</t>
  </si>
  <si>
    <t>レーヨン糸又はレーヨンステープル製造設備</t>
  </si>
  <si>
    <t>　　　よう素用坑井設備</t>
  </si>
  <si>
    <t>酢酸繊維製造設備</t>
  </si>
  <si>
    <t>合成繊維製造設備</t>
  </si>
  <si>
    <t>ふっ酸その他のふっ素化合物製造設備</t>
  </si>
  <si>
    <t>石けん製造設備</t>
  </si>
  <si>
    <t>塩化りん製造設備</t>
  </si>
  <si>
    <t>硬化油、脂肪酸又はグリセリン製造設備</t>
  </si>
  <si>
    <t>りん酸又は硫化りん製造設備</t>
  </si>
  <si>
    <t>合成洗剤又は界面活性剤製造設備</t>
  </si>
  <si>
    <t>りん又はりん化合物製造設備</t>
  </si>
  <si>
    <t>ビタミン剤製造設備</t>
  </si>
  <si>
    <t>べんがら製造設備</t>
  </si>
  <si>
    <t>その他の医薬品製造設備（製剤又は小分包装設備を含む。）</t>
  </si>
  <si>
    <t>鉛丹、リサージ又は亜鉛華製造設備</t>
  </si>
  <si>
    <t>殺菌剤、殺虫剤、殺そ剤、除草剤その他の動植物用製剤製造設備</t>
  </si>
  <si>
    <t>酸化チタン、リトポン又はバリウム塩製造設備</t>
  </si>
  <si>
    <t>産業用火薬類（花火を含む。）製造設備</t>
  </si>
  <si>
    <t>無水クロム酸製造設備</t>
  </si>
  <si>
    <t>その他の火薬類製造設備（弾薬装てん又は組立設備を含む。）</t>
  </si>
  <si>
    <t>その他のクロム化合物製造設備</t>
  </si>
  <si>
    <t>塗料又は印刷インキ製造設備</t>
  </si>
  <si>
    <t>二酸化マンガン製造設備</t>
  </si>
  <si>
    <t>その他のインキ製造設備</t>
  </si>
  <si>
    <t>ほう酸その他のほう素化合物製造設備</t>
  </si>
  <si>
    <t>染料又は顔料製造設備</t>
  </si>
  <si>
    <t>青酸製造設備</t>
  </si>
  <si>
    <t>抜染剤又は漂白剤製造設備</t>
  </si>
  <si>
    <t>硝酸銀製造設備</t>
  </si>
  <si>
    <t>試薬製造設備</t>
  </si>
  <si>
    <t>二硫化炭素製造設備</t>
  </si>
  <si>
    <t>合成樹脂用可塑剤製造設備</t>
  </si>
  <si>
    <t>過酸化水素製造設備</t>
  </si>
  <si>
    <t>合成樹脂用安定剤製造設備</t>
  </si>
  <si>
    <t>ヒドラジン製造設備</t>
  </si>
  <si>
    <t>有機ゴム薬品、写真薬品又は人造香料製造設備</t>
  </si>
  <si>
    <t>酸素、水素、二酸化炭素又は溶解アセチレン製造設備</t>
  </si>
  <si>
    <t>つや出し剤、研摩油剤又は乳化油剤製造設備</t>
  </si>
  <si>
    <t>加圧式又は真空式製塩設備</t>
  </si>
  <si>
    <t>接着剤製造設備</t>
  </si>
  <si>
    <t>その他のかん水若しくは塩製造又は食塩加工設備</t>
  </si>
  <si>
    <t>トール油精製設備</t>
  </si>
  <si>
    <t>　　　合成樹脂製濃縮盤及びイオン交換膜</t>
  </si>
  <si>
    <t>りゅう脳又はしょう脳製造設備</t>
  </si>
  <si>
    <t>化粧品製造設備</t>
  </si>
  <si>
    <t>活性炭製造設備</t>
  </si>
  <si>
    <t>ゼラチン又はにかわ製造設備</t>
  </si>
  <si>
    <t>その他の無機化学薬品製造設備</t>
  </si>
  <si>
    <t>写真フィルムその他の写真感光材料（銀塩を使用するものに限る。）製造設備</t>
  </si>
  <si>
    <t>石炭ガス、オイルガス又は石油を原料とする芳香族その他の化合物分離精製設備</t>
  </si>
  <si>
    <t>磁気テープ製造設備</t>
  </si>
  <si>
    <t>染料中間体製造設備</t>
  </si>
  <si>
    <t>化工でん粉製造設備</t>
  </si>
  <si>
    <t>アルキルベンゾール又はアルキルフェノール製造設備</t>
  </si>
  <si>
    <t>活性白土又はシリカゲル製造設備</t>
  </si>
  <si>
    <t>カプロラクタム、シクロヘキサノン又はテレフタル酸（テレフタル酸ジメチルを含む。）製造設備</t>
  </si>
  <si>
    <t>選鉱剤製造設備</t>
  </si>
  <si>
    <t>イソシアネート類製造設備</t>
  </si>
  <si>
    <t>電気絶縁材料（マイカ系を含む。）製造設備</t>
  </si>
  <si>
    <t>炭化水素の塩化物、臭化物又はふっ化物製造設備</t>
  </si>
  <si>
    <t>カーボンブラック製造設備</t>
  </si>
  <si>
    <t>メタノール、エタノール又はその誘導体製造設備</t>
  </si>
  <si>
    <t>その他の化学工業製品製造設備</t>
  </si>
  <si>
    <t>その他のアルコール又はケトン製造設備</t>
  </si>
  <si>
    <t>石油精製設備（廃油再生又はグリース類製造設備を含む。）</t>
  </si>
  <si>
    <t>アセトアルデヒド又は酢酸製造設備</t>
  </si>
  <si>
    <t>アスファルト乳剤その他のアスファルト製品製造設備</t>
  </si>
  <si>
    <t>シクロヘキシルアミン製造設備</t>
  </si>
  <si>
    <t>ピッチコークス製造設備</t>
  </si>
  <si>
    <t>アミン又はメラミン製造設備</t>
  </si>
  <si>
    <t>練炭、豆炭類、オガライト（オガタンを含む。）又は炭素粉末製造設備</t>
  </si>
  <si>
    <t>ぎ酸、しゅう酸、乳酸、酒石酸（酒石酸塩類を含む。）、こはく酸、くえん酸、タンニン酸又は没食子酸製造設備</t>
  </si>
  <si>
    <t>その他の石油又は石炭製品製造設備</t>
  </si>
  <si>
    <t>08  ゴム製品製造業</t>
  </si>
  <si>
    <t>タイヤ又はチューブ製造設備</t>
  </si>
  <si>
    <t>糸ゴム製造設備</t>
  </si>
  <si>
    <t>再生ゴム製造設備</t>
  </si>
  <si>
    <t>その他のゴム製品製造設備</t>
  </si>
  <si>
    <t>フォームラバー製造設備</t>
  </si>
  <si>
    <t>09  皮革製品製造業</t>
  </si>
  <si>
    <t>製革設備</t>
  </si>
  <si>
    <t>その他の革製品製造設備</t>
  </si>
  <si>
    <t>機械ぐつ製造設備</t>
  </si>
  <si>
    <t>10  窯業</t>
  </si>
  <si>
    <t>板ガラス製造設備（みがき設備を含む。）</t>
  </si>
  <si>
    <t>セメント製造設備</t>
  </si>
  <si>
    <t>その他のガラス製品製造設備（光学ガラス製造設備を含む。）</t>
  </si>
  <si>
    <t>生コンクリート製造設備</t>
  </si>
  <si>
    <t>　　　るつぼ炉及びデータンク炉</t>
  </si>
  <si>
    <t>セメント製品（気ほうコンクリート製品を含む。）製造設備</t>
  </si>
  <si>
    <t>　　　溶解炉</t>
  </si>
  <si>
    <t>　　　移動式製造又は架設設備及び振動加圧式成形設備</t>
  </si>
  <si>
    <t>陶磁器、粘土製品、耐火物、けいそう土製品、はい土又はうわ薬製造設備</t>
  </si>
  <si>
    <t>石灰又は苦石灰製造設備</t>
  </si>
  <si>
    <t>　　　倒炎がま：塩融式のもの</t>
  </si>
  <si>
    <t>石こうボード製造設備</t>
  </si>
  <si>
    <t>　　　倒炎がま：その他のもの</t>
  </si>
  <si>
    <t>　　　焼成炉</t>
  </si>
  <si>
    <t>　　　トンネルがま</t>
  </si>
  <si>
    <t>　　　その他の炉</t>
  </si>
  <si>
    <t>ほうろう鉄器製造設備</t>
  </si>
  <si>
    <t>　　　るつぼ炉</t>
  </si>
  <si>
    <t>炭素繊維製造設備</t>
  </si>
  <si>
    <t>　　　黒鉛化炉</t>
  </si>
  <si>
    <t>4</t>
  </si>
  <si>
    <t>石綿又は石綿セメント製品製造設備</t>
  </si>
  <si>
    <t>197,2</t>
  </si>
  <si>
    <t>その他の炭素製品製造設備</t>
  </si>
  <si>
    <t>岩綿（鉱さい繊維を含む。）又は岩綿製品製造設備</t>
  </si>
  <si>
    <t>石工品又は擬石製造設備</t>
  </si>
  <si>
    <t>その他の窯業製品又は土石製品製造設備</t>
  </si>
  <si>
    <t>人造研削材製造設備</t>
  </si>
  <si>
    <t>　　　溶融炉</t>
  </si>
  <si>
    <t>15</t>
  </si>
  <si>
    <t>研削と石又は研摩布紙製造設備</t>
  </si>
  <si>
    <t>　　　加流炉</t>
  </si>
  <si>
    <t>　　　その他の焼成炉</t>
  </si>
  <si>
    <t>11  非鉄金属工業</t>
  </si>
  <si>
    <t>銅、鉛又は亜鉛精錬設備</t>
  </si>
  <si>
    <t>チタニウム造塊設備</t>
  </si>
  <si>
    <t>アルミニウム精錬設備</t>
  </si>
  <si>
    <t>非鉄金属圧延、押出又は伸線設備</t>
  </si>
  <si>
    <t>ﾍﾞﾘﾘｳﾑ銅母合金、ﾏｸﾞﾈｼｳﾑ、ﾁﾀﾆｳﾑ、ｼﾞﾙｺﾆｳﾑ、ﾀﾝﾀﾙ、ｸﾛﾑ、ﾏﾝｶﾞﾝ、ｼﾘｺﾝ、ｹﾞﾙﾏﾆｳﾑ又は希土類金属精錬設備</t>
  </si>
  <si>
    <t>非鉄金属鋳物製造業用設備</t>
  </si>
  <si>
    <t>ニッケル、タングステン又はモリブデン精錬設備</t>
  </si>
  <si>
    <t>　　　ダイカスト設備</t>
  </si>
  <si>
    <t>その他の非鉄金属精錬設備</t>
  </si>
  <si>
    <t>12  鋳鍛造製造業</t>
  </si>
  <si>
    <t>製銑設備</t>
  </si>
  <si>
    <t>218,2</t>
  </si>
  <si>
    <t>鉄鋼鍛造業用設備</t>
  </si>
  <si>
    <t>純鉄又は合金鉄製造設備</t>
  </si>
  <si>
    <t>鋼鋳物又は銑鉄鋳物製造業用設備</t>
  </si>
  <si>
    <t>製鋼設備</t>
  </si>
  <si>
    <t>金属熱処理業用設備</t>
  </si>
  <si>
    <t>連続式鋳造鋼片製造設備</t>
  </si>
  <si>
    <t>その他の鉄鋼業用設備</t>
  </si>
  <si>
    <t>鉄鋼熱間圧延設備</t>
  </si>
  <si>
    <t>電線又はケーブル製造設備</t>
  </si>
  <si>
    <t>鉄鋼冷間圧延又は鉄鋼冷間成形設備</t>
  </si>
  <si>
    <t>光ファイバー製造設備</t>
  </si>
  <si>
    <t>鋼管製造設備</t>
  </si>
  <si>
    <t>231,2</t>
  </si>
  <si>
    <t>金属粉末又ははく（圧延によるものを除く。）製造設備</t>
  </si>
  <si>
    <t>鉄鋼伸線（引き抜きを含む。）設備及び鉄鋼卸売業用シャーリング設備並びに伸鉄又はシャーリング業用設備</t>
  </si>
  <si>
    <t>粉末冶金製品製造設備</t>
  </si>
  <si>
    <t>鉄くず処理業用設備</t>
  </si>
  <si>
    <t>13  金属製品工業</t>
  </si>
  <si>
    <t>鋼索製造設備</t>
  </si>
  <si>
    <t>合成樹脂被覆、彫刻又はアルミニウムはくの加工設備</t>
  </si>
  <si>
    <t>鎖製造設備</t>
  </si>
  <si>
    <t>　　　脱脂又は洗浄設備及び水洗塗装装置</t>
  </si>
  <si>
    <t>溶接棒製造設備</t>
  </si>
  <si>
    <t>245,2</t>
  </si>
  <si>
    <t>くぎ、リベット又はスプリング製造業用設備</t>
  </si>
  <si>
    <t>手工具又はのこぎり刃その他の刃物類製造設備</t>
  </si>
  <si>
    <t>237,2</t>
  </si>
  <si>
    <t>ねじ製造業用設備</t>
  </si>
  <si>
    <t>農業用機具製造設備</t>
  </si>
  <si>
    <t>溶接金網製造設備</t>
  </si>
  <si>
    <t>金属製洋食器又はかみそり刃製造設備</t>
  </si>
  <si>
    <t>その他の金網又は針金製品製造設備</t>
  </si>
  <si>
    <t>鋼製構造物製造設備</t>
  </si>
  <si>
    <t>縫針又はミシン針製造設備</t>
  </si>
  <si>
    <t>プレス、打抜き、しぼり出しその他の金属加工品製造業用設備</t>
  </si>
  <si>
    <t>押出しチューブ又は自動組立方式による金属かん製造設備</t>
  </si>
  <si>
    <t>251,2</t>
  </si>
  <si>
    <t>その他の金属製容器製造設備</t>
  </si>
  <si>
    <t>電気錫めっき鉄板製造設備</t>
  </si>
  <si>
    <t>核燃料物質加工設備</t>
  </si>
  <si>
    <t>その他のめっき又はアルマイト加工設備</t>
  </si>
  <si>
    <t>その他の金属製品製造設備</t>
  </si>
  <si>
    <t>金属塗装設備</t>
  </si>
  <si>
    <t>14  機械器具製造業</t>
  </si>
  <si>
    <t>復元の
可否</t>
  </si>
  <si>
    <t>備　　　考</t>
  </si>
  <si>
    <t>可・否</t>
  </si>
  <si>
    <t>経過年数
（年）</t>
  </si>
  <si>
    <t>標準耐用年数
（年）</t>
  </si>
  <si>
    <t>採用金額（円）</t>
  </si>
  <si>
    <t>ボイラー製造設備</t>
  </si>
  <si>
    <t>歯車、油圧機器その他の動力伝達装置製造業用設備</t>
  </si>
  <si>
    <t>エンジン、タービン又は水車製造設備</t>
  </si>
  <si>
    <t>263,2</t>
  </si>
  <si>
    <t>産業用ロボット製造設備</t>
  </si>
  <si>
    <t>農業用機械製造設備</t>
  </si>
  <si>
    <t>その他の産業用機器又は部分品若しくは附属品製造設備</t>
  </si>
  <si>
    <t>建設機械、鉱山機械又は原動機付車両製造設備</t>
  </si>
  <si>
    <t>事務用機器製造設備</t>
  </si>
  <si>
    <t>金属加工機械製造設備</t>
  </si>
  <si>
    <t>食品用、暖ちゅう房用、家庭用又はサービス用機器（電気機器を除く。）製造設備</t>
  </si>
  <si>
    <t>鋳造用機械、合成樹脂加工機械又は木材加工用機械製造設備</t>
  </si>
  <si>
    <t>産業用又は民生用電気機器製造設備</t>
  </si>
  <si>
    <t>機械工具、金型又は治具製造業用設備</t>
  </si>
  <si>
    <t>銃弾製造設備</t>
  </si>
  <si>
    <t>繊維機械（ミシンを含む。）又は同部分品若しくは附属品製造設備</t>
  </si>
  <si>
    <t>銃砲、爆発物又は信管、薬きょうその他の銃砲用品製造設備</t>
  </si>
  <si>
    <t>風水力機器、金属製弁又は遠心分離機製造設備</t>
  </si>
  <si>
    <t>自動車分解整備業用設備</t>
  </si>
  <si>
    <t>261,2</t>
  </si>
  <si>
    <t>冷凍機製造設備</t>
  </si>
  <si>
    <t>上記以外の機械器具、部分品又は附属品製造設備</t>
  </si>
  <si>
    <t>玉又はコロ軸受若しくは同部分品製造設備</t>
  </si>
  <si>
    <t>機械産業以外の設備に属する修理工場用又は工作工場用機械設備</t>
  </si>
  <si>
    <t>15  電気機械器具製造設備</t>
  </si>
  <si>
    <t>電気計測器、電気通信用機器、電子応用機器又は同部分品製造設備</t>
  </si>
  <si>
    <t>抵抗器又は蓄電器製造設備</t>
  </si>
  <si>
    <t>268,2</t>
  </si>
  <si>
    <t>光ディスク（追記型又は書換え型のものに限る。）製造設備</t>
  </si>
  <si>
    <t>272,2</t>
  </si>
  <si>
    <t>プリント配線基板製造設備</t>
  </si>
  <si>
    <t>交通信号保安機器製造設備</t>
  </si>
  <si>
    <t>272,3</t>
  </si>
  <si>
    <t>フェライト製品製造設備</t>
  </si>
  <si>
    <t>電球、電子管又は放電灯製造設備</t>
  </si>
  <si>
    <t>電気機器部分品製造設備</t>
  </si>
  <si>
    <t>半導体集積回路（素子数が５００以上のものに限る。）製造設備</t>
  </si>
  <si>
    <t>乾電池製造設備</t>
  </si>
  <si>
    <t>271,2</t>
  </si>
  <si>
    <t>その他の半導体素子製造設備</t>
  </si>
  <si>
    <t>274,2</t>
  </si>
  <si>
    <t>その他の電池製造設備</t>
  </si>
  <si>
    <t>16  輸送機械製造設備</t>
  </si>
  <si>
    <t>自動車製造設備</t>
  </si>
  <si>
    <t>鋼船製造又は修理設備</t>
  </si>
  <si>
    <t>自動車車体製造又は架装設備</t>
  </si>
  <si>
    <t>木船製造又は修理設備</t>
  </si>
  <si>
    <t>鉄道車両又は同部分品製造設備</t>
  </si>
  <si>
    <t>舶用推進器、甲板機械又はハッチカバー製造設備</t>
  </si>
  <si>
    <t>車両用エンジン、同部分品又は車両用電装品製造設備（ミッション又はクラッチ製造設備を含む。）</t>
  </si>
  <si>
    <t>　　　鋳造設備</t>
  </si>
  <si>
    <t>車両用ブレーキ製造設備</t>
  </si>
  <si>
    <t>その他の車両部分品又は附属品製造設備</t>
  </si>
  <si>
    <t>航空機若しくは同部分品（エンジン、機内空気加圧装置、回転機器、プロペラ、計器、降着装置又は油圧部品に限る。）製造又は修理設備</t>
  </si>
  <si>
    <t>自転車又は同部分品若しくは附属品製造設備</t>
  </si>
  <si>
    <t>その他の輸送用機器製造設備</t>
  </si>
  <si>
    <t>　　　めっき設備</t>
  </si>
  <si>
    <t>17  精密機械器具製造業</t>
  </si>
  <si>
    <t>試験機、測定器又は計量機製造設備</t>
  </si>
  <si>
    <t>レンズ又は光学機器若しくは同部分品製造設備</t>
  </si>
  <si>
    <t>医療用機器製造設備</t>
  </si>
  <si>
    <t>ウォッチ若しくは同部分品又は写真機用シャッター製造設備</t>
  </si>
  <si>
    <t>288,2</t>
  </si>
  <si>
    <t>理化学用機器製造設備</t>
  </si>
  <si>
    <t>クロック若しくは同部分品、オルゴールムーブメント又は写真フィルム用スプール製造設備</t>
  </si>
  <si>
    <t>18  その他製造業</t>
  </si>
  <si>
    <t>楽器製造設備</t>
  </si>
  <si>
    <t>真空蒸着処理業用設備</t>
  </si>
  <si>
    <t>レコード製造設備</t>
  </si>
  <si>
    <t>マッチ製造設備</t>
  </si>
  <si>
    <t>　　　吹込設備</t>
  </si>
  <si>
    <t>コルク又はコルク製品製造設備</t>
  </si>
  <si>
    <t>つりざお又は附属品製造設備</t>
  </si>
  <si>
    <t>がん具製造設備</t>
  </si>
  <si>
    <t>墨汁製造設備</t>
  </si>
  <si>
    <t>　　　合成樹脂成形設備</t>
  </si>
  <si>
    <t>ろうそく製造設備</t>
  </si>
  <si>
    <t>リノリウム、リノタイル又はアスファルトタイル製造設備</t>
  </si>
  <si>
    <t>万年筆、シャープペンシル又はペン先製造設備</t>
  </si>
  <si>
    <t>畳表製造設備</t>
  </si>
  <si>
    <t>ボールペン製造設備</t>
  </si>
  <si>
    <t>　　　織機、い草選別機及びい割機</t>
  </si>
  <si>
    <t>鉛筆製造設備</t>
  </si>
  <si>
    <t>絵の具その他の絵画用具製造設備</t>
  </si>
  <si>
    <t>畳製造設備</t>
  </si>
  <si>
    <t>身辺用細貨類、ブラシ又はシガレットライター製造設備</t>
  </si>
  <si>
    <t>319,2</t>
  </si>
  <si>
    <t>その他のわら工品製造設備</t>
  </si>
  <si>
    <t>　　　製鎖加工設備</t>
  </si>
  <si>
    <t>木ろう製造又は精製設備</t>
  </si>
  <si>
    <t>松脂その他樹脂の製造又は精製設備</t>
  </si>
  <si>
    <t>　　　前掲の区分によらないもの</t>
  </si>
  <si>
    <t>蚕種製造設備</t>
  </si>
  <si>
    <t>ボタン製造設備</t>
  </si>
  <si>
    <t>　　　人工ふ化設備</t>
  </si>
  <si>
    <t>スライドファスナー製造設備</t>
  </si>
  <si>
    <t>　　　自動務歯成形又はスライダー製造機</t>
  </si>
  <si>
    <t>真珠、貴石又は半貴石加工設備</t>
  </si>
  <si>
    <t>　　　自動務歯植付機</t>
  </si>
  <si>
    <t>水産物養殖設備</t>
  </si>
  <si>
    <t>　　　竹製のもの</t>
  </si>
  <si>
    <t>2</t>
  </si>
  <si>
    <t>合成樹脂成形加工又は合成樹脂製品加工業用設備</t>
  </si>
  <si>
    <t>　　　その他のもの</t>
  </si>
  <si>
    <t>発ぽうポリウレタン製造設備</t>
  </si>
  <si>
    <t>漁ろう用設備</t>
  </si>
  <si>
    <t>繊維壁材製造設備</t>
  </si>
  <si>
    <t>前掲以外の製造設備</t>
  </si>
  <si>
    <t>歯科材料製造設備</t>
  </si>
  <si>
    <t>324,2</t>
  </si>
  <si>
    <t>19  燃料販売業</t>
  </si>
  <si>
    <t>石油又は液化石油ガス卸売用設備（貯そうを除く。）</t>
  </si>
  <si>
    <t>339,2</t>
  </si>
  <si>
    <t>液化石油ガソリンスタンド設備</t>
  </si>
  <si>
    <t>338,2</t>
  </si>
  <si>
    <t>洗車業用設備</t>
  </si>
  <si>
    <t>339,3</t>
  </si>
  <si>
    <t>機械式駐車設備</t>
  </si>
  <si>
    <t>ガソリンスタンド設備</t>
  </si>
  <si>
    <t>20  その他の産業</t>
  </si>
  <si>
    <t>クリーニング設備</t>
  </si>
  <si>
    <t>蓄電池電源設備</t>
  </si>
  <si>
    <t>360,2</t>
  </si>
  <si>
    <t>故紙梱包設備</t>
  </si>
  <si>
    <t>フライアッシュ採取設備</t>
  </si>
  <si>
    <t>火葬設備</t>
  </si>
  <si>
    <t>石炭ガス、石油ガス又はコークス製造設備（ガス精製又はガス事業用特定ガス発生設備を含む。）</t>
  </si>
  <si>
    <t>16</t>
  </si>
  <si>
    <t>天然色写真現像焼付設備</t>
  </si>
  <si>
    <t>351,2</t>
  </si>
  <si>
    <t>ガス事業用供給設備</t>
  </si>
  <si>
    <t>その他の写真現像焼付設備</t>
  </si>
  <si>
    <t>　　　ガス導管：鋳鉄製のもの</t>
  </si>
  <si>
    <t>22</t>
  </si>
  <si>
    <t>種苗花き園芸設備</t>
  </si>
  <si>
    <t>　　　ガス導管：その他のもの</t>
  </si>
  <si>
    <t>砂利採取又は岩石の採取若しくは砕石設備</t>
  </si>
  <si>
    <t>　　　需要者用計量器</t>
  </si>
  <si>
    <t>砂鉄鉱業設備</t>
  </si>
  <si>
    <t>金属鉱業設備（架空索道設備を含む。）</t>
  </si>
  <si>
    <t>上水道又は下水道業用設備</t>
  </si>
  <si>
    <t>石炭鉱業設備（架空索道設備を含む。）</t>
  </si>
  <si>
    <t>国内電気通信事業用設備</t>
  </si>
  <si>
    <t>　　　採掘機械及びコンベヤ</t>
  </si>
  <si>
    <t>　　　デジタル交換設備及び電気通信処理設備</t>
  </si>
  <si>
    <t>　　　アナログ交換設備</t>
  </si>
  <si>
    <t>石油又は天然ガス鉱業設備</t>
  </si>
  <si>
    <t>国際電気通信業用設備</t>
  </si>
  <si>
    <t>　　　坑井設備</t>
  </si>
  <si>
    <t>　　　掘さく設備</t>
  </si>
  <si>
    <t>天然ガス圧縮処理設備</t>
  </si>
  <si>
    <t>ラジオ又はテレビジョン放送設備</t>
  </si>
  <si>
    <t>　に要する費用及び使用期間中の損料</t>
  </si>
  <si>
    <t>　標示板、標識、保安灯、防護柵、ﾊﾞﾘｹｰﾄﾞ、照明等の安全施設類の設置、撤去、補修</t>
  </si>
  <si>
    <t>　　②　本表の率を適用する純工事費又は工事原価は、原則として、一発注（据付費＋撤去費＋基</t>
  </si>
  <si>
    <t>　　　礎費等）を単位として算定した額とする。</t>
  </si>
  <si>
    <t>注）①　本表の率によって算出した額が、それぞれの欄の前欄において算出した額の最高額に達し</t>
  </si>
  <si>
    <t>　　　ないときは、その最高額まで増額することができる。</t>
  </si>
  <si>
    <t>　　②　本表の率を適用する直接工事費は、原則として、一発注（据付費＋撤去費＋基礎費等）を</t>
  </si>
  <si>
    <t>　　　単位として算定した額とする。</t>
  </si>
  <si>
    <t>硫黄鉱業設備（精錬又は架空索道設備を含む。）</t>
  </si>
  <si>
    <t>その他の通信設備（給電用指令設備を含む。）</t>
  </si>
  <si>
    <t>その他の非金属鉱業設備（架空索道設備を含む。）</t>
  </si>
  <si>
    <t>ホテル、旅館又は料理店業用設備及び給食用設備</t>
  </si>
  <si>
    <t>鋼索鉄道又は架空索道設備</t>
  </si>
  <si>
    <t>　　　引湯管</t>
  </si>
  <si>
    <t>　　　鋼策</t>
  </si>
  <si>
    <t>公衆浴場設備</t>
  </si>
  <si>
    <t>電気事業用水力発電設備</t>
  </si>
  <si>
    <t>　　　かま、温水器及び温かん</t>
  </si>
  <si>
    <t>その他の水力発電設備</t>
  </si>
  <si>
    <t>20</t>
  </si>
  <si>
    <t>汽力発電設備</t>
  </si>
  <si>
    <t>遊園地用遊戯設備（原動機付のものに限る。）</t>
  </si>
  <si>
    <t>内燃力又はガスタービン発電設備</t>
  </si>
  <si>
    <t>ボーリング場用設備</t>
  </si>
  <si>
    <t>送電又は電気事業用変電若しくは配電設備</t>
  </si>
  <si>
    <t>　　　レーン</t>
  </si>
  <si>
    <t>　　　需要者用計器</t>
  </si>
  <si>
    <t>　　　柱上変圧器</t>
  </si>
  <si>
    <t>前掲の機械及び装置以外のもの並びに前掲の区分によらないもの</t>
  </si>
  <si>
    <t>18</t>
  </si>
  <si>
    <t>　　　主として金属製のもの</t>
  </si>
  <si>
    <t>17</t>
  </si>
  <si>
    <t>鉄道又は軌道事業用変電設備</t>
  </si>
  <si>
    <t>列車遠隔又は列車集中制御設備</t>
  </si>
  <si>
    <t>キュービクル式受変電設備</t>
  </si>
  <si>
    <t>列車遠隔又は列車集中制御設備</t>
  </si>
  <si>
    <t>　　　サーキットブレーカー形（CB形）</t>
  </si>
  <si>
    <t>　　　パワーヒューズ・スイッチ形（ＰＦ・Ｓ形）</t>
  </si>
  <si>
    <t>粉末冶金製品製造設備</t>
  </si>
  <si>
    <t>荷役又は倉庫業用設備及び卸売又は小売業の荷役又は倉庫用設備</t>
  </si>
  <si>
    <t>計量証明業用設備</t>
  </si>
  <si>
    <t>船舶救難又はサルベージ設備</t>
  </si>
  <si>
    <t>別表１</t>
  </si>
  <si>
    <t>機械設備等標準耐用年数表</t>
  </si>
  <si>
    <t>別表２</t>
  </si>
  <si>
    <t>別表３</t>
  </si>
  <si>
    <t xml:space="preserve"> 様式第１－①</t>
  </si>
  <si>
    <t>機械設備の所在地</t>
  </si>
  <si>
    <t>調 査 年 月 日</t>
  </si>
  <si>
    <t>調 査 者</t>
  </si>
  <si>
    <t>機械設備所有者の住所又
は主たる事業所の所在地</t>
  </si>
  <si>
    <t>製造(加工)工程</t>
  </si>
  <si>
    <t>稼動状況等</t>
  </si>
  <si>
    <t>法令の適合性等</t>
  </si>
  <si>
    <t>その他</t>
  </si>
  <si>
    <t>仕　　　　様</t>
  </si>
  <si>
    <t>　形状・寸法　(ｍ)</t>
  </si>
  <si>
    <t>( Ｗ  ・  Ｌ  ・  Ｈ )</t>
  </si>
  <si>
    <t>( Ｗ・Ｌ・Ｈ )</t>
  </si>
  <si>
    <t>仮設費</t>
  </si>
  <si>
    <t>機械経費</t>
  </si>
  <si>
    <t>総合試運転費</t>
  </si>
  <si>
    <t>電力料等</t>
  </si>
  <si>
    <t>①据付費</t>
  </si>
  <si>
    <t>②機械基礎費</t>
  </si>
  <si>
    <t>④直接経費</t>
  </si>
  <si>
    <t>普通作業員</t>
  </si>
  <si>
    <t>（据付労務費 計）</t>
  </si>
  <si>
    <t>（撤去労務費 計）</t>
  </si>
  <si>
    <t>単位</t>
  </si>
  <si>
    <t>数量</t>
  </si>
  <si>
    <t>単　価</t>
  </si>
  <si>
    <t>項　目</t>
  </si>
  <si>
    <t>内　訳</t>
  </si>
  <si>
    <t>仕　様</t>
  </si>
  <si>
    <t>金　額</t>
  </si>
  <si>
    <t>備　考</t>
  </si>
  <si>
    <t>機械設備直接工事費明細書</t>
  </si>
  <si>
    <t>機 械 設 備 据 付 工 数 等 計 算 書</t>
  </si>
  <si>
    <t>機器等
の質量</t>
  </si>
  <si>
    <t>機
械
区
分</t>
  </si>
  <si>
    <t>据　付　工　数</t>
  </si>
  <si>
    <t>中古
処分
の可否</t>
  </si>
  <si>
    <t>撤　去　工　数</t>
  </si>
  <si>
    <t>設備機械工
（人）</t>
  </si>
  <si>
    <t>普通作業員
（人）</t>
  </si>
  <si>
    <t>設備機械工</t>
  </si>
  <si>
    <t>普通作業員</t>
  </si>
  <si>
    <t>可：○</t>
  </si>
  <si>
    <t>人</t>
  </si>
  <si>
    <t>質量</t>
  </si>
  <si>
    <t>工数歩掛
（人）</t>
  </si>
  <si>
    <t>設備機械工</t>
  </si>
  <si>
    <t>式</t>
  </si>
  <si>
    <t>基礎工事費</t>
  </si>
  <si>
    <t>基礎ボルト</t>
  </si>
  <si>
    <t>台</t>
  </si>
  <si>
    <t>番号</t>
  </si>
  <si>
    <t>機　械　名</t>
  </si>
  <si>
    <t>数量</t>
  </si>
  <si>
    <t>機器別</t>
  </si>
  <si>
    <t>直接工事費</t>
  </si>
  <si>
    <t>共通仮設費</t>
  </si>
  <si>
    <t>純工事費</t>
  </si>
  <si>
    <t>据付(撤去)間接費</t>
  </si>
  <si>
    <t>現場管理費</t>
  </si>
  <si>
    <t>工事原価</t>
  </si>
  <si>
    <t>一般管理費等</t>
  </si>
  <si>
    <t>備考</t>
  </si>
  <si>
    <t>移転</t>
  </si>
  <si>
    <t>計</t>
  </si>
  <si>
    <t>工法</t>
  </si>
  <si>
    <t>単価</t>
  </si>
  <si>
    <t>撤去労務費</t>
  </si>
  <si>
    <t>据付間接費</t>
  </si>
  <si>
    <t>機器等購入費</t>
  </si>
  <si>
    <t>購入費</t>
  </si>
  <si>
    <t>設備機械工</t>
  </si>
  <si>
    <t>(A)</t>
  </si>
  <si>
    <t>(B)</t>
  </si>
  <si>
    <t>(Ｃ)</t>
  </si>
  <si>
    <t>(D)</t>
  </si>
  <si>
    <t>(E)</t>
  </si>
  <si>
    <t>(Ｌ)</t>
  </si>
  <si>
    <t>(Ｍ)</t>
  </si>
  <si>
    <t>⑤補修費等</t>
  </si>
  <si>
    <t>⑦撤去費</t>
  </si>
  <si>
    <t>⑧基礎撤去費</t>
  </si>
  <si>
    <t>⑨直接経費</t>
  </si>
  <si>
    <t>⑩補修費等</t>
  </si>
  <si>
    <t>復　元</t>
  </si>
  <si>
    <t>再　築</t>
  </si>
  <si>
    <t>③運搬費</t>
  </si>
  <si>
    <t>復元運搬費</t>
  </si>
  <si>
    <t>復元のみ</t>
  </si>
  <si>
    <t>直接工事費（据付）　計</t>
  </si>
  <si>
    <t>直接工事費（撤去）　計</t>
  </si>
  <si>
    <t>＝ａ</t>
  </si>
  <si>
    <t>ａ×2％</t>
  </si>
  <si>
    <t>ａ×20％</t>
  </si>
  <si>
    <t>＝ｂ</t>
  </si>
  <si>
    <t>ｂ×2％</t>
  </si>
  <si>
    <t>ｂ×20％</t>
  </si>
  <si>
    <t>撤去費</t>
  </si>
  <si>
    <t>(B)</t>
  </si>
  <si>
    <t>(Ｃ)</t>
  </si>
  <si>
    <t>(D)</t>
  </si>
  <si>
    <t>(E)</t>
  </si>
  <si>
    <t>(A)</t>
  </si>
  <si>
    <t>工事費</t>
  </si>
  <si>
    <t>機械別</t>
  </si>
  <si>
    <t>機 械 設 備 算 定 内 訳 書　（総括表）</t>
  </si>
  <si>
    <t>再築補償率（％）</t>
  </si>
  <si>
    <t>補償率
（Ｂ）</t>
  </si>
  <si>
    <t>撤去費
（Ｄ）</t>
  </si>
  <si>
    <t>機 器 別
移転工法</t>
  </si>
  <si>
    <t>ｽｸﾗｯﾌﾟ価格</t>
  </si>
  <si>
    <t>中古処分利益</t>
  </si>
  <si>
    <t>撤去費 計
（Ｄ）</t>
  </si>
  <si>
    <t>廃材運搬費
（Ｅ）</t>
  </si>
  <si>
    <t>廃材処分費
（Ｈ）</t>
  </si>
  <si>
    <t>売却処分益（Ｉ）</t>
  </si>
  <si>
    <t>補　償　額
Ｆ＋Ｇ＋Ｈ－Ｉ</t>
  </si>
  <si>
    <t>計
Ｃ+Ｄ+Ｅ＝（Ｆ）</t>
  </si>
  <si>
    <t>消費税等相当額
Ｆ×5%＝（Ｇ）</t>
  </si>
  <si>
    <t>整理番号</t>
  </si>
  <si>
    <t>整理番号　：</t>
  </si>
  <si>
    <t>所有者氏名：</t>
  </si>
  <si>
    <t>所在地　　：</t>
  </si>
  <si>
    <t>工　　法　：</t>
  </si>
  <si>
    <t>算定年月　：</t>
  </si>
  <si>
    <t>復元費又は再築費 計
（Ｃ）</t>
  </si>
  <si>
    <t>備　　考</t>
  </si>
  <si>
    <t>様式第２</t>
  </si>
  <si>
    <t>様式第３</t>
  </si>
  <si>
    <t>様式第４</t>
  </si>
  <si>
    <t>様式第５</t>
  </si>
  <si>
    <r>
      <t>復元費</t>
    </r>
    <r>
      <rPr>
        <sz val="8"/>
        <rFont val="ＭＳ ゴシック"/>
        <family val="3"/>
      </rPr>
      <t>又は</t>
    </r>
    <r>
      <rPr>
        <sz val="9"/>
        <rFont val="ＭＳ ゴシック"/>
        <family val="3"/>
      </rPr>
      <t xml:space="preserve">
再築費
A</t>
    </r>
    <r>
      <rPr>
        <sz val="7"/>
        <rFont val="ＭＳ ゴシック"/>
        <family val="3"/>
      </rPr>
      <t xml:space="preserve">又は </t>
    </r>
    <r>
      <rPr>
        <sz val="9"/>
        <rFont val="ＭＳ ゴシック"/>
        <family val="3"/>
      </rPr>
      <t>A×B=(Ｃ)</t>
    </r>
  </si>
  <si>
    <t xml:space="preserve"> 様式第１－②</t>
  </si>
  <si>
    <t>数
量</t>
  </si>
  <si>
    <t>取得年月</t>
  </si>
  <si>
    <t>製造所名等</t>
  </si>
  <si>
    <t>基礎寸法･設置状況</t>
  </si>
  <si>
    <t>型　式　・　能　力</t>
  </si>
  <si>
    <t>出力(Kw)</t>
  </si>
  <si>
    <t>見 積 業 者 名 及 び 見 積 金 額（円）</t>
  </si>
  <si>
    <t>機 械 設 備 運 搬 台 数 計 算 書</t>
  </si>
  <si>
    <t>機 械 設 備 調 査 表</t>
  </si>
  <si>
    <t>備　考</t>
  </si>
  <si>
    <r>
      <t>2.4Ｘ</t>
    </r>
    <r>
      <rPr>
        <vertAlign val="superscript"/>
        <sz val="7"/>
        <rFont val="ＭＳ ゴシック"/>
        <family val="3"/>
      </rPr>
      <t>0.776</t>
    </r>
  </si>
  <si>
    <r>
      <t>4.8Ｘ</t>
    </r>
    <r>
      <rPr>
        <vertAlign val="superscript"/>
        <sz val="7"/>
        <rFont val="ＭＳ ゴシック"/>
        <family val="3"/>
      </rPr>
      <t>0.776</t>
    </r>
  </si>
  <si>
    <t>4.8Ｘ</t>
  </si>
  <si>
    <t>7.5Ｘ</t>
  </si>
  <si>
    <t>様式第７</t>
  </si>
  <si>
    <t>様式第８</t>
  </si>
  <si>
    <t>機 械 設 備 見 積 比 較 表</t>
  </si>
  <si>
    <t>様式第６</t>
  </si>
  <si>
    <t>機械区分（工数歩掛）
（Ａ）</t>
  </si>
  <si>
    <t>環境
補正
（Ｂ）</t>
  </si>
  <si>
    <t>A×B
（Ｃ）</t>
  </si>
  <si>
    <t>C×0.9
（Ｄ）</t>
  </si>
  <si>
    <t>C×0.1
（Ｅ）</t>
  </si>
  <si>
    <t>機械等の質量、形状・寸法</t>
  </si>
  <si>
    <t>質量（ｔ）
（Ａ）</t>
  </si>
  <si>
    <t>面積（㎡）
（Ｂ）</t>
  </si>
  <si>
    <t>積載質量
（Ｃ）</t>
  </si>
  <si>
    <t>積載面積
（Ｄ）</t>
  </si>
  <si>
    <t>質量基準
運搬台数
A÷C=（Ｅ）</t>
  </si>
  <si>
    <t>備　　考</t>
  </si>
  <si>
    <t>Ｗ・Ｌ・Ｈ（ｍ）</t>
  </si>
  <si>
    <t>面積基準
運搬台数
B÷D=（Ｆ）</t>
  </si>
  <si>
    <r>
      <t>認定台数
Ｅ</t>
    </r>
    <r>
      <rPr>
        <sz val="8"/>
        <rFont val="ＭＳ ゴシック"/>
        <family val="3"/>
      </rPr>
      <t>又は</t>
    </r>
    <r>
      <rPr>
        <sz val="9"/>
        <rFont val="ＭＳ ゴシック"/>
        <family val="3"/>
      </rPr>
      <t>Ｆ</t>
    </r>
  </si>
  <si>
    <t>持込輸送費</t>
  </si>
  <si>
    <t>据　　付</t>
  </si>
  <si>
    <t>撤　　去</t>
  </si>
  <si>
    <t>機 械 設 備 算 定 内 訳 書 （撤去費）</t>
  </si>
  <si>
    <t>C + D</t>
  </si>
  <si>
    <t>A × B</t>
  </si>
  <si>
    <t>〔 ○○工法 〕</t>
  </si>
  <si>
    <t>小　　　　計</t>
  </si>
  <si>
    <t>合　　　　計</t>
  </si>
  <si>
    <t>小　　　計</t>
  </si>
  <si>
    <t>合　　　計</t>
  </si>
  <si>
    <t xml:space="preserve">
（当該工場における製品等の製造、加工又は販売等の工程及び建物等の配置との関係が複雑な場合は、製造、加工等行う製品ごとに第11条の「製造工程図」及び第12条の「動線配置図」を作成する。）</t>
  </si>
  <si>
    <t>⑥材料その他</t>
  </si>
  <si>
    <t>⑪材料その他</t>
  </si>
  <si>
    <t>C×    ％</t>
  </si>
  <si>
    <t>E×    ％</t>
  </si>
  <si>
    <t>C×    ％</t>
  </si>
  <si>
    <t>D×0.6
（Ｆ）</t>
  </si>
  <si>
    <t>E×0.6
（Ｇ）</t>
  </si>
  <si>
    <t>D×0.4
（Ｈ）</t>
  </si>
  <si>
    <t>E×0.4
（Ｉ）</t>
  </si>
  <si>
    <t>(F)</t>
  </si>
  <si>
    <t>F×130％</t>
  </si>
  <si>
    <t>(G)</t>
  </si>
  <si>
    <t>(Ｈ)</t>
  </si>
  <si>
    <t>(Ｉ)</t>
  </si>
  <si>
    <t>(Ｊ)</t>
  </si>
  <si>
    <t>(Ｋ)</t>
  </si>
  <si>
    <t>E + G + H</t>
  </si>
  <si>
    <t>I×    ％</t>
  </si>
  <si>
    <t>I + J</t>
  </si>
  <si>
    <t>(F)</t>
  </si>
  <si>
    <t>(G)</t>
  </si>
  <si>
    <t>(Ｈ)</t>
  </si>
  <si>
    <t>(Ｉ)</t>
  </si>
  <si>
    <t>(Ｊ)</t>
  </si>
  <si>
    <t>(Ｋ)</t>
  </si>
  <si>
    <t>A × K</t>
  </si>
  <si>
    <t>I + J + L</t>
  </si>
  <si>
    <t>機械設備所有者
の氏名又は名称</t>
  </si>
  <si>
    <t>　　　年　 月　 日</t>
  </si>
  <si>
    <t>機　 械 　名</t>
  </si>
  <si>
    <t>(ｔ)</t>
  </si>
  <si>
    <t>業種区分　：</t>
  </si>
  <si>
    <t>　　年　　月　　日</t>
  </si>
  <si>
    <t>番号</t>
  </si>
  <si>
    <t>機　 械 　名</t>
  </si>
  <si>
    <t>備      考</t>
  </si>
  <si>
    <t>番 　号</t>
  </si>
  <si>
    <t>備　 　考</t>
  </si>
  <si>
    <t>機　 械 　名</t>
  </si>
  <si>
    <t>運搬車輌（　　ｔ車）</t>
  </si>
  <si>
    <r>
      <t xml:space="preserve">業種区分
</t>
    </r>
    <r>
      <rPr>
        <sz val="8"/>
        <rFont val="ＭＳ ゴシック"/>
        <family val="3"/>
      </rPr>
      <t>(産業分類)</t>
    </r>
  </si>
  <si>
    <t>A×据付労務費</t>
  </si>
  <si>
    <t>復元工事費又は
再築工事費
（Ａ）</t>
  </si>
  <si>
    <t>機 械 設 備 算 定 内 訳 書（復元工事費又は再築工事費）</t>
  </si>
  <si>
    <r>
      <t>復元工事費</t>
    </r>
    <r>
      <rPr>
        <sz val="7"/>
        <rFont val="ＭＳ ゴシック"/>
        <family val="3"/>
      </rPr>
      <t>又は</t>
    </r>
  </si>
  <si>
    <t>再築工事費</t>
  </si>
  <si>
    <t>復元する場合</t>
  </si>
  <si>
    <t>再築する場合</t>
  </si>
  <si>
    <t>　○ 共通仮設費率；下表の直接工事費に対応した率とする。</t>
  </si>
  <si>
    <t>共通仮設費率表（機械設備）</t>
  </si>
  <si>
    <t>直接工事費</t>
  </si>
  <si>
    <t>共通仮設費率</t>
  </si>
  <si>
    <t>（百万円）</t>
  </si>
  <si>
    <t>（ ％ ）</t>
  </si>
  <si>
    <t>3 以下</t>
  </si>
  <si>
    <t>12.88</t>
  </si>
  <si>
    <t xml:space="preserve">   50 をこえ</t>
  </si>
  <si>
    <t>55 以下</t>
  </si>
  <si>
    <t>6.67</t>
  </si>
  <si>
    <t xml:space="preserve">   3 をこえ</t>
  </si>
  <si>
    <t>4 以下</t>
  </si>
  <si>
    <t>12.36</t>
  </si>
  <si>
    <t xml:space="preserve">   55 をこえ</t>
  </si>
  <si>
    <t>60 以下</t>
  </si>
  <si>
    <t>6.51</t>
  </si>
  <si>
    <t xml:space="preserve">   4 をこえ</t>
  </si>
  <si>
    <t>6 以下</t>
  </si>
  <si>
    <t>11.22</t>
  </si>
  <si>
    <t xml:space="preserve">   60 をこえ</t>
  </si>
  <si>
    <t>70 以下</t>
  </si>
  <si>
    <t>6.42</t>
  </si>
  <si>
    <t xml:space="preserve">   6 をこえ</t>
  </si>
  <si>
    <t>8 以下</t>
  </si>
  <si>
    <t>10.25</t>
  </si>
  <si>
    <t xml:space="preserve">   70 をこえ</t>
  </si>
  <si>
    <t>80 以下</t>
  </si>
  <si>
    <t>6.21</t>
  </si>
  <si>
    <t xml:space="preserve">   8 をこえ</t>
  </si>
  <si>
    <t>10 以下</t>
  </si>
  <si>
    <t>9.58</t>
  </si>
  <si>
    <t xml:space="preserve">   80 をこえ</t>
  </si>
  <si>
    <t>90 以下</t>
  </si>
  <si>
    <t>6.02</t>
  </si>
  <si>
    <t xml:space="preserve">  10 をこえ</t>
  </si>
  <si>
    <t>12 以下</t>
  </si>
  <si>
    <t xml:space="preserve">   90 をこえ</t>
  </si>
  <si>
    <t>100 以下</t>
  </si>
  <si>
    <t>5.87</t>
  </si>
  <si>
    <t xml:space="preserve">  12 をこえ</t>
  </si>
  <si>
    <t>14 以下</t>
  </si>
  <si>
    <t xml:space="preserve">  100 をこえ</t>
  </si>
  <si>
    <t>120 以下</t>
  </si>
  <si>
    <t>5.68</t>
  </si>
  <si>
    <t xml:space="preserve">  14 をこえ</t>
  </si>
  <si>
    <t>16 以下</t>
  </si>
  <si>
    <t xml:space="preserve">  120 をこえ</t>
  </si>
  <si>
    <t>140 以下</t>
  </si>
  <si>
    <t>5.51</t>
  </si>
  <si>
    <t xml:space="preserve">  16 をこえ</t>
  </si>
  <si>
    <t>18 以下</t>
  </si>
  <si>
    <t xml:space="preserve">  140 をこえ</t>
  </si>
  <si>
    <t>160 以下</t>
  </si>
  <si>
    <t>5.38</t>
  </si>
  <si>
    <t xml:space="preserve">  18 をこえ</t>
  </si>
  <si>
    <t>20 以下</t>
  </si>
  <si>
    <t xml:space="preserve">  160 をこえ</t>
  </si>
  <si>
    <t>180 以下</t>
  </si>
  <si>
    <t>5.22</t>
  </si>
  <si>
    <t xml:space="preserve">  20 をこえ</t>
  </si>
  <si>
    <t>22 以下</t>
  </si>
  <si>
    <t>8.00</t>
  </si>
  <si>
    <t xml:space="preserve">  180 をこえ</t>
  </si>
  <si>
    <t>200 以下</t>
  </si>
  <si>
    <t>5.10</t>
  </si>
  <si>
    <t xml:space="preserve">  22 をこえ</t>
  </si>
  <si>
    <t>24 以下</t>
  </si>
  <si>
    <t>7.88</t>
  </si>
  <si>
    <t xml:space="preserve">  200 をこえ</t>
  </si>
  <si>
    <t>300 以下</t>
  </si>
  <si>
    <t>4.90</t>
  </si>
  <si>
    <t xml:space="preserve">  24 をこえ</t>
  </si>
  <si>
    <t>26 以下</t>
  </si>
  <si>
    <t>7.76</t>
  </si>
  <si>
    <t xml:space="preserve">  300 をこえ</t>
  </si>
  <si>
    <t>400 以下</t>
  </si>
  <si>
    <t>4.54</t>
  </si>
  <si>
    <t xml:space="preserve">  26 をこえ</t>
  </si>
  <si>
    <t>28 以下</t>
  </si>
  <si>
    <t>7.61</t>
  </si>
  <si>
    <t xml:space="preserve">  400 をこえ</t>
  </si>
  <si>
    <t>500 以下</t>
  </si>
  <si>
    <t>4.27</t>
  </si>
  <si>
    <t xml:space="preserve">  28 をこえ</t>
  </si>
  <si>
    <t>30 以下</t>
  </si>
  <si>
    <t>7.50</t>
  </si>
  <si>
    <t xml:space="preserve">  500 をこえるもの</t>
  </si>
  <si>
    <t>4.13</t>
  </si>
  <si>
    <t xml:space="preserve">  30 をこえ</t>
  </si>
  <si>
    <t>35 以下</t>
  </si>
  <si>
    <t>7.39</t>
  </si>
  <si>
    <t xml:space="preserve">  35 をこえ</t>
  </si>
  <si>
    <t>40 以下</t>
  </si>
  <si>
    <t>7.12</t>
  </si>
  <si>
    <t xml:space="preserve">  40 をこえ</t>
  </si>
  <si>
    <t>45 以下</t>
  </si>
  <si>
    <t>6.95</t>
  </si>
  <si>
    <t xml:space="preserve">  45 をこえ</t>
  </si>
  <si>
    <t>50 以下</t>
  </si>
  <si>
    <t>6.81</t>
  </si>
  <si>
    <t>　　③　本表の共通仮設費率に含まれる費目とその内容は、以下のとおり。</t>
  </si>
  <si>
    <t>運 搬 費</t>
  </si>
  <si>
    <t>　現場内における敷地内倉庫又は仮置場から据付現場までの運搬に要する費用</t>
  </si>
  <si>
    <t>　　　ａ．機器及び材料の運搬</t>
  </si>
  <si>
    <t>　　　ｂ．仮設材料の運搬</t>
  </si>
  <si>
    <t>準 備 費</t>
  </si>
  <si>
    <t>　工事着手前の基準点測量等や工事着手時の準備費用</t>
  </si>
  <si>
    <t>　完成時の清掃及び跡片付け費用</t>
  </si>
  <si>
    <t>安 全 費</t>
  </si>
  <si>
    <t>　工事地域内全般の安全管理上の監視、あるいは連絡等に要する費用</t>
  </si>
  <si>
    <t>　不稼動日の保安要員等の費用</t>
  </si>
  <si>
    <t>　安全用品等の費用</t>
  </si>
  <si>
    <t>　安全委員会等に要する費用</t>
  </si>
  <si>
    <t>　○ 現場管理費率　；純工事費（直接工事費＋共通仮設費）に対応した率とする。</t>
  </si>
  <si>
    <t>　○ 一般管理費等率；工事原価（純工事費＋据付間接費＋現場管理費）に対応した率とする。</t>
  </si>
  <si>
    <t>諸経費率表（機械設備）</t>
  </si>
  <si>
    <t>純 工 事 費</t>
  </si>
  <si>
    <t>現場管理費率</t>
  </si>
  <si>
    <t>工 事 原 価</t>
  </si>
  <si>
    <t>一般管理費等率</t>
  </si>
  <si>
    <t xml:space="preserve">    3 をこえ</t>
  </si>
  <si>
    <t>5 以下</t>
  </si>
  <si>
    <t xml:space="preserve">    4 をこえ</t>
  </si>
  <si>
    <t xml:space="preserve">    5 をこえ</t>
  </si>
  <si>
    <t xml:space="preserve">    6 をこえ</t>
  </si>
  <si>
    <t>15.80</t>
  </si>
  <si>
    <t xml:space="preserve">    8 をこえ</t>
  </si>
  <si>
    <t xml:space="preserve">   10 をこえ</t>
  </si>
  <si>
    <t>15.50</t>
  </si>
  <si>
    <t xml:space="preserve">   12 をこえ</t>
  </si>
  <si>
    <t xml:space="preserve">   14 をこえ</t>
  </si>
  <si>
    <t>27.80</t>
  </si>
  <si>
    <t xml:space="preserve">   16 をこえ</t>
  </si>
  <si>
    <t xml:space="preserve">   18 をこえ</t>
  </si>
  <si>
    <t xml:space="preserve">   20 をこえ</t>
  </si>
  <si>
    <t xml:space="preserve">   22 をこえ</t>
  </si>
  <si>
    <t xml:space="preserve">   24 をこえ</t>
  </si>
  <si>
    <t xml:space="preserve">   26 をこえ</t>
  </si>
  <si>
    <t>14.90</t>
  </si>
  <si>
    <t xml:space="preserve">   28 をこえ</t>
  </si>
  <si>
    <t xml:space="preserve">   30 をこえ</t>
  </si>
  <si>
    <t>26.80</t>
  </si>
  <si>
    <t xml:space="preserve">   35 をこえ</t>
  </si>
  <si>
    <t xml:space="preserve">   40 をこえ</t>
  </si>
  <si>
    <t xml:space="preserve">   45 をこえ</t>
  </si>
  <si>
    <t>26.20</t>
  </si>
  <si>
    <r>
      <t>　Ｙ＝60.95Ｘ</t>
    </r>
    <r>
      <rPr>
        <vertAlign val="superscript"/>
        <sz val="10"/>
        <rFont val="ＭＳ 明朝"/>
        <family val="1"/>
      </rPr>
      <t>－0.0475</t>
    </r>
  </si>
  <si>
    <t>　Ｙ＝－1.5434ＬogＸ＋26.368</t>
  </si>
  <si>
    <t>　　Ｙ：現場管理費率(％)　Ｘ：純工事費(円)</t>
  </si>
  <si>
    <t>　　Ｙ：一般管理費等率(％)　Ｘ：工事原価(円)</t>
  </si>
  <si>
    <t>別表－１</t>
  </si>
  <si>
    <t>単位：年</t>
  </si>
  <si>
    <t>機械設備等標準耐用年数表（※財務省法定耐用年数表）</t>
  </si>
  <si>
    <t>01  食料品工業</t>
  </si>
  <si>
    <t>食肉又は食鳥処理加工設備</t>
  </si>
  <si>
    <t>マカロニ類又は即席めん類製造設備</t>
  </si>
  <si>
    <t>鶏卵処理加工又はマヨネーズ製造設備</t>
  </si>
  <si>
    <t>その他の乾めん、生めん又は強化米製造設備</t>
  </si>
  <si>
    <t>市乳処理設備及び発酵乳、乳酸菌飲料その他の乳製品製造設備（集乳設備を含む。）</t>
  </si>
  <si>
    <t>砂糖製造設備</t>
  </si>
  <si>
    <t>水産練製品、つくだ煮、寒天その他の水産食料品製造設備</t>
  </si>
  <si>
    <t>砂糖精製設備</t>
  </si>
  <si>
    <t>つけ物製造設備</t>
  </si>
  <si>
    <t>水あめ、ぶどう糖又はカラメル製造設備</t>
  </si>
  <si>
    <t>トマト加工品製造設備</t>
  </si>
  <si>
    <t>パン又は菓子類製造設備</t>
  </si>
  <si>
    <t>その他の果実又はそ菜処理加工設備</t>
  </si>
  <si>
    <t>荒茶製造設備</t>
  </si>
  <si>
    <t>　　　むろ内用バナナ熟成装置</t>
  </si>
  <si>
    <t>再製茶製造設備</t>
  </si>
  <si>
    <t>6</t>
  </si>
  <si>
    <t>　　　その他の設備</t>
  </si>
  <si>
    <t>清涼飲料製造設備</t>
  </si>
  <si>
    <t>9</t>
  </si>
  <si>
    <t>かん詰又はびん詰製造設備</t>
  </si>
  <si>
    <t>ビール又は発酵法による発ぽう酒製造設備</t>
  </si>
  <si>
    <t>化学調味料製造設備</t>
  </si>
  <si>
    <t>清酒、みりん又は果実酒製造設備</t>
  </si>
  <si>
    <t>味そ又はしょう油（だしの素類を含む。）製造設備</t>
  </si>
  <si>
    <t>その他の酒類製造設備</t>
  </si>
  <si>
    <t>　　　コンクリート製仕込そう</t>
  </si>
  <si>
    <t>その他の飲料製造設備</t>
  </si>
  <si>
    <t>25</t>
  </si>
  <si>
    <t>酵母、酵素、種菌、麦芽又はこうじ製造設備（医薬用のものを除く。）</t>
  </si>
  <si>
    <t>10,2</t>
  </si>
  <si>
    <t>食酢又はソース製造設備</t>
  </si>
  <si>
    <t>動植物油脂製造又は精製設備（マーガリン又はリンター製造設備を含む。）</t>
  </si>
  <si>
    <t>その他の調味料製造設備</t>
  </si>
  <si>
    <t>冷凍、製氷又は冷蔵業用設備</t>
  </si>
  <si>
    <t>精穀設備</t>
  </si>
  <si>
    <t>　　　結氷かん及び凍結さら</t>
  </si>
  <si>
    <t>3</t>
  </si>
  <si>
    <t>小麦粉製造設備</t>
  </si>
  <si>
    <t>13</t>
  </si>
  <si>
    <t>豆腐類、こんにゃく又は食ふ製造設備</t>
  </si>
  <si>
    <t>発酵飼料又は酵母飼料製造設備</t>
  </si>
  <si>
    <t>その他の豆類処理加工設備</t>
  </si>
  <si>
    <t>その他の飼料製造設備</t>
  </si>
  <si>
    <t>コーンスターチ製造設備</t>
  </si>
  <si>
    <t>その他の食料品製造設備</t>
  </si>
  <si>
    <t>その他の農産物加工設備</t>
  </si>
  <si>
    <t>たばこ製造設備</t>
  </si>
  <si>
    <t>　　　粗製でん粉貯そう</t>
  </si>
  <si>
    <t>36,2</t>
  </si>
  <si>
    <t>12</t>
  </si>
  <si>
    <t>02  繊維工業</t>
  </si>
  <si>
    <t>生糸製造設備</t>
  </si>
  <si>
    <t>洗毛、化炭、羊毛トップ、ラップペニー、反毛、製綿又は再生綿業用設備</t>
  </si>
  <si>
    <t>　　　自動繰糸機</t>
  </si>
  <si>
    <t>整経又はサイジング業用設備</t>
  </si>
  <si>
    <t>7</t>
  </si>
  <si>
    <t>不織布製造設備</t>
  </si>
  <si>
    <t>10</t>
  </si>
  <si>
    <t>繭乾燥業用設備</t>
  </si>
  <si>
    <t>フェルト又はフェルト製品製造設備</t>
  </si>
  <si>
    <t>紡績設備</t>
  </si>
  <si>
    <t>鋼、網又はひも製造設備</t>
  </si>
  <si>
    <t>合成繊維かさ高加工糸製造設備</t>
  </si>
  <si>
    <t>レース製造設備</t>
  </si>
  <si>
    <t>ねん糸業用又は糸（前号に掲げるものを除く。）製造業用設備</t>
  </si>
  <si>
    <t>　　　ラッセルレース機</t>
  </si>
  <si>
    <t>織物設備</t>
  </si>
  <si>
    <t>14</t>
  </si>
  <si>
    <t>メリヤス生地、編み手袋又はくつ下製造設備</t>
  </si>
  <si>
    <t>塗装布製造設備</t>
  </si>
  <si>
    <t>染色整理又は仕上設備</t>
  </si>
  <si>
    <t>繊維製又は紙製衛生材料製造設備</t>
  </si>
  <si>
    <t>　　　圧縮用電極板</t>
  </si>
  <si>
    <t>縫製品製造業用設備</t>
  </si>
  <si>
    <t>その他の繊維製品製造設備</t>
  </si>
  <si>
    <t>03  製材・木製品工業</t>
  </si>
  <si>
    <t>可搬式造林、伐木又は搬出設備</t>
  </si>
  <si>
    <t>チップ製造業用設備</t>
  </si>
  <si>
    <t>　　　動力伐採機</t>
  </si>
  <si>
    <t>単板又は合板製造設備</t>
  </si>
  <si>
    <t>その他の木製品製造設備</t>
  </si>
  <si>
    <t>製材業用設備</t>
  </si>
  <si>
    <t>木材防腐処理設備</t>
  </si>
  <si>
    <t>　　　製材用自動送材装置</t>
  </si>
  <si>
    <t>8</t>
  </si>
  <si>
    <t>04  家具・建具工業</t>
  </si>
  <si>
    <t>金属製家具若しくは建具又は建築金物製造設備</t>
  </si>
  <si>
    <t>　　　めっき又はアルマイト加工設備</t>
  </si>
  <si>
    <t>　　　溶接設備</t>
  </si>
  <si>
    <t>05  紙・紙加工品工業</t>
  </si>
  <si>
    <t>パルプ製造設備</t>
  </si>
  <si>
    <t>段ボール、段ボール箱又は板紙製容器製造設備</t>
  </si>
  <si>
    <t>手すき和紙製造設備</t>
  </si>
  <si>
    <t>その他の紙製品製造設備</t>
  </si>
  <si>
    <t>丸網式又は短網式製紙設備</t>
  </si>
  <si>
    <t>枚葉紙樹脂加工設備</t>
  </si>
  <si>
    <t>長網式製紙設備</t>
  </si>
  <si>
    <t>セロファン製造設備</t>
  </si>
  <si>
    <t>ヴァルカナイズドファイバー又は加工紙製造設備</t>
  </si>
  <si>
    <t>繊維板製造設備</t>
  </si>
  <si>
    <t>06  印刷・製本業</t>
  </si>
  <si>
    <t>日刊新聞紙印刷設備</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</si>
</sst>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quot;△ &quot;0.00"/>
    <numFmt numFmtId="179" formatCode="0.0;&quot;△ &quot;0.0"/>
    <numFmt numFmtId="180" formatCode="0.00;[Red]0.00"/>
    <numFmt numFmtId="181" formatCode="0.00_);[Red]\(0.00\)"/>
    <numFmt numFmtId="182" formatCode="0;[Red]0"/>
    <numFmt numFmtId="183" formatCode="0.0;[Red]0.0"/>
    <numFmt numFmtId="184" formatCode="#,##0.00;&quot;△ &quot;#,##0.00"/>
    <numFmt numFmtId="185" formatCode="0.0_ "/>
    <numFmt numFmtId="186" formatCode="0_ "/>
    <numFmt numFmtId="187" formatCode="0.00_ "/>
    <numFmt numFmtId="188" formatCode="#,##0.000_ "/>
    <numFmt numFmtId="189" formatCode="#,##0.0_ "/>
    <numFmt numFmtId="190" formatCode="#,##0;&quot;△ &quot;#,##0"/>
    <numFmt numFmtId="191" formatCode="#,##0_);[Red]\(#,##0\)"/>
    <numFmt numFmtId="192" formatCode="#,##0.00_);[Red]\(#,##0.00\)"/>
    <numFmt numFmtId="193" formatCode="#,##0.00_ ;[Red]\-#,##0.00\ "/>
    <numFmt numFmtId="194" formatCode="#,##0_ ;[Red]\-#,##0\ "/>
    <numFmt numFmtId="195" formatCode="0.000;[Red]0.000"/>
    <numFmt numFmtId="196" formatCode="0.000_ "/>
    <numFmt numFmtId="197" formatCode="0.0_);[Red]\(0.0\)"/>
    <numFmt numFmtId="198" formatCode="0_);[Red]\(0\)"/>
    <numFmt numFmtId="199" formatCode="#,##0;&quot;▲ &quot;#,##0"/>
    <numFmt numFmtId="200" formatCode="#,##0.00;[Red]#,##0.00"/>
    <numFmt numFmtId="201" formatCode="0.000;&quot;▲ &quot;0.000"/>
    <numFmt numFmtId="202" formatCode="#,##0.0_);[Red]\(#,##0.0\)"/>
    <numFmt numFmtId="203" formatCode="#,##0.0;&quot;△ &quot;#,##0.0"/>
    <numFmt numFmtId="204" formatCode="0.000"/>
    <numFmt numFmtId="205" formatCode="#,##0.0;&quot;▲ &quot;#,##0.0"/>
    <numFmt numFmtId="206" formatCode="#,##0.00;&quot;▲ &quot;#,##0.00"/>
    <numFmt numFmtId="207" formatCode="#,##0.000;&quot;▲ &quot;#,##0.000"/>
    <numFmt numFmtId="208" formatCode="0&quot; 日&quot;"/>
    <numFmt numFmtId="209" formatCode="0.000_);[Red]\(0.000\)"/>
    <numFmt numFmtId="210" formatCode="0.0"/>
    <numFmt numFmtId="211" formatCode="#,##0.0000;\-#,##0.0000"/>
    <numFmt numFmtId="212" formatCode="#,##0.0;\-#,##0.0"/>
    <numFmt numFmtId="213" formatCode="0.0000_ "/>
    <numFmt numFmtId="214" formatCode="0.00_);\(0.00\)"/>
    <numFmt numFmtId="215" formatCode="#,##0.000_);[Red]\(#,##0.000\)"/>
    <numFmt numFmtId="216" formatCode="#,##0.00_);\(#,##0.00\)"/>
    <numFmt numFmtId="217" formatCode="0;&quot;△ &quot;0"/>
    <numFmt numFmtId="218" formatCode="#,##0.000;&quot;△ &quot;#,##0.000"/>
    <numFmt numFmtId="219" formatCode="#,##0;[Red]#,##0"/>
    <numFmt numFmtId="220" formatCode="0_ ;[Red]\-0\ "/>
    <numFmt numFmtId="221" formatCode="#,##0.0;[Red]#,##0.0"/>
    <numFmt numFmtId="222" formatCode="#,##0.0_ ;[Red]\-#,##0.0\ "/>
    <numFmt numFmtId="223" formatCode="#,##0.000;[Red]#,##0.000"/>
    <numFmt numFmtId="224" formatCode="#,##0_);\(#,##0\)"/>
    <numFmt numFmtId="225" formatCode="0.00;&quot;▲ &quot;0.00"/>
    <numFmt numFmtId="226" formatCode="0;&quot;▲ &quot;0"/>
    <numFmt numFmtId="227" formatCode="0.0;&quot;▲ &quot;0.0"/>
    <numFmt numFmtId="228" formatCode="0.000_ ;[Red]\-0.000\ "/>
    <numFmt numFmtId="229" formatCode="0.0_ ;[Red]\-0.0\ "/>
    <numFmt numFmtId="230" formatCode="0.00_ ;[Red]\-0.00\ "/>
    <numFmt numFmtId="231" formatCode="\(#,##0\)"/>
    <numFmt numFmtId="232" formatCode="[&lt;=999]000;[&lt;=99999]000\-00;000\-0000"/>
    <numFmt numFmtId="233" formatCode="0.000\ "/>
    <numFmt numFmtId="234" formatCode="0&quot; 箇所当たり&quot;"/>
    <numFmt numFmtId="235" formatCode="_ * #,##0.000_ ;_ * \-#,##0.000_ ;_ * &quot;-&quot;???_ ;_ @_ "/>
  </numFmts>
  <fonts count="72">
    <font>
      <sz val="8"/>
      <name val="ＭＳ 明朝"/>
      <family val="1"/>
    </font>
    <font>
      <sz val="11"/>
      <name val="ＭＳ Ｐゴシック"/>
      <family val="3"/>
    </font>
    <font>
      <sz val="6"/>
      <name val="ＭＳ 明朝"/>
      <family val="1"/>
    </font>
    <font>
      <u val="single"/>
      <sz val="8"/>
      <color indexed="12"/>
      <name val="ＭＳ 明朝"/>
      <family val="1"/>
    </font>
    <font>
      <u val="single"/>
      <sz val="8"/>
      <color indexed="36"/>
      <name val="ＭＳ 明朝"/>
      <family val="1"/>
    </font>
    <font>
      <sz val="8"/>
      <name val="ＭＳ ゴシック"/>
      <family val="3"/>
    </font>
    <font>
      <sz val="12"/>
      <name val="ＭＳ ゴシック"/>
      <family val="3"/>
    </font>
    <font>
      <u val="single"/>
      <sz val="10"/>
      <name val="ＭＳ ゴシック"/>
      <family val="3"/>
    </font>
    <font>
      <sz val="10"/>
      <name val="ＭＳ ゴシック"/>
      <family val="3"/>
    </font>
    <font>
      <sz val="11"/>
      <name val="ＭＳ ゴシック"/>
      <family val="3"/>
    </font>
    <font>
      <sz val="14"/>
      <name val="ＭＳ 明朝"/>
      <family val="1"/>
    </font>
    <font>
      <sz val="6"/>
      <name val="ＭＳ Ｐゴシック"/>
      <family val="3"/>
    </font>
    <font>
      <sz val="10"/>
      <name val="ＭＳ 明朝"/>
      <family val="1"/>
    </font>
    <font>
      <sz val="11"/>
      <name val="ＭＳ 明朝"/>
      <family val="1"/>
    </font>
    <font>
      <sz val="9"/>
      <name val="ＭＳ 明朝"/>
      <family val="1"/>
    </font>
    <font>
      <sz val="8.5"/>
      <name val="ＭＳ 明朝"/>
      <family val="1"/>
    </font>
    <font>
      <sz val="7"/>
      <name val="ＭＳ 明朝"/>
      <family val="1"/>
    </font>
    <font>
      <sz val="9"/>
      <name val="ＭＳ ゴシック"/>
      <family val="3"/>
    </font>
    <font>
      <sz val="11"/>
      <name val="HG丸ｺﾞｼｯｸM-PRO"/>
      <family val="3"/>
    </font>
    <font>
      <b/>
      <u val="single"/>
      <sz val="16"/>
      <name val="HG丸ｺﾞｼｯｸM-PRO"/>
      <family val="3"/>
    </font>
    <font>
      <u val="single"/>
      <sz val="14"/>
      <name val="ＭＳ ゴシック"/>
      <family val="3"/>
    </font>
    <font>
      <sz val="7"/>
      <name val="ＭＳ ゴシック"/>
      <family val="3"/>
    </font>
    <font>
      <sz val="9.5"/>
      <name val="ＭＳ 明朝"/>
      <family val="1"/>
    </font>
    <font>
      <sz val="14"/>
      <name val="ＭＳ ゴシック"/>
      <family val="3"/>
    </font>
    <font>
      <sz val="8.5"/>
      <name val="ＭＳ ゴシック"/>
      <family val="3"/>
    </font>
    <font>
      <sz val="11"/>
      <color indexed="10"/>
      <name val="ＭＳ 明朝"/>
      <family val="1"/>
    </font>
    <font>
      <sz val="10"/>
      <color indexed="10"/>
      <name val="ＭＳ 明朝"/>
      <family val="1"/>
    </font>
    <font>
      <vertAlign val="superscript"/>
      <sz val="7"/>
      <name val="ＭＳ ゴシック"/>
      <family val="3"/>
    </font>
    <font>
      <sz val="7"/>
      <name val="ＭＳ Ｐゴシック"/>
      <family val="3"/>
    </font>
    <font>
      <vertAlign val="superscript"/>
      <sz val="10"/>
      <name val="ＭＳ 明朝"/>
      <family val="1"/>
    </font>
    <font>
      <sz val="9"/>
      <name val="HG丸ｺﾞｼｯｸM-PRO"/>
      <family val="3"/>
    </font>
    <font>
      <b/>
      <i/>
      <u val="single"/>
      <sz val="10"/>
      <name val="ＭＳ 明朝"/>
      <family val="1"/>
    </font>
    <font>
      <sz val="12"/>
      <name val="ＭＳ 明朝"/>
      <family val="1"/>
    </font>
    <font>
      <sz val="8"/>
      <name val="ＭＳ Ｐ明朝"/>
      <family val="1"/>
    </font>
    <font>
      <sz val="6"/>
      <name val="HG丸ｺﾞｼｯｸM-PRO"/>
      <family val="3"/>
    </font>
    <font>
      <sz val="8"/>
      <color indexed="10"/>
      <name val="ＭＳ Ｐ明朝"/>
      <family val="1"/>
    </font>
    <font>
      <sz val="10"/>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color indexed="63"/>
      </left>
      <right style="thin"/>
      <top>
        <color indexed="63"/>
      </top>
      <bottom style="thin"/>
    </border>
    <border>
      <left>
        <color indexed="63"/>
      </left>
      <right style="hair"/>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hair"/>
      <bottom>
        <color indexed="63"/>
      </bottom>
    </border>
    <border>
      <left style="hair"/>
      <right>
        <color indexed="63"/>
      </right>
      <top style="hair"/>
      <bottom style="hair"/>
    </border>
    <border>
      <left style="hair"/>
      <right>
        <color indexed="63"/>
      </right>
      <top style="hair"/>
      <bottom>
        <color indexed="63"/>
      </bottom>
    </border>
    <border>
      <left style="thin"/>
      <right>
        <color indexed="63"/>
      </right>
      <top style="thin"/>
      <bottom style="thin"/>
    </border>
    <border>
      <left style="thin"/>
      <right style="thin"/>
      <top style="thin"/>
      <bottom style="thin"/>
    </border>
    <border>
      <left style="hair"/>
      <right style="hair"/>
      <top style="thin"/>
      <bottom>
        <color indexed="63"/>
      </bottom>
    </border>
    <border>
      <left style="hair"/>
      <right>
        <color indexed="63"/>
      </right>
      <top style="thin"/>
      <bottom>
        <color indexed="63"/>
      </bottom>
    </border>
    <border>
      <left style="thin"/>
      <right style="hair"/>
      <top style="thin"/>
      <bottom style="hair"/>
    </border>
    <border>
      <left style="hair"/>
      <right style="thin"/>
      <top style="thin"/>
      <bottom style="hair"/>
    </border>
    <border>
      <left style="hair"/>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style="thin"/>
    </border>
    <border>
      <left style="hair"/>
      <right>
        <color indexed="63"/>
      </right>
      <top style="hair"/>
      <bottom style="thin"/>
    </border>
    <border>
      <left style="hair"/>
      <right style="hair"/>
      <top style="hair"/>
      <bottom style="thin"/>
    </border>
    <border>
      <left style="hair"/>
      <right style="thin"/>
      <top style="thin"/>
      <bottom>
        <color indexed="63"/>
      </bottom>
    </border>
    <border>
      <left>
        <color indexed="63"/>
      </left>
      <right style="hair"/>
      <top>
        <color indexed="63"/>
      </top>
      <bottom>
        <color indexed="63"/>
      </bottom>
    </border>
    <border>
      <left style="hair"/>
      <right style="thin"/>
      <top>
        <color indexed="63"/>
      </top>
      <bottom style="hair"/>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thin"/>
      <bottom style="thin"/>
    </border>
    <border>
      <left style="hair"/>
      <right style="thin"/>
      <top style="hair"/>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hair"/>
      <top style="thin"/>
      <bottom>
        <color indexed="63"/>
      </bottom>
    </border>
    <border>
      <left>
        <color indexed="63"/>
      </left>
      <right style="hair"/>
      <top style="thin"/>
      <bottom>
        <color indexed="63"/>
      </bottom>
    </border>
    <border>
      <left style="thin"/>
      <right style="thin"/>
      <top style="hair"/>
      <bottom style="hair"/>
    </border>
    <border>
      <left>
        <color indexed="63"/>
      </left>
      <right style="thin"/>
      <top style="thin"/>
      <bottom style="thin"/>
    </border>
    <border>
      <left>
        <color indexed="63"/>
      </left>
      <right style="hair"/>
      <top style="hair"/>
      <bottom style="thin"/>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style="thin"/>
      <right style="thin"/>
      <top>
        <color indexed="63"/>
      </top>
      <bottom style="hair"/>
    </border>
    <border>
      <left style="thin"/>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thin"/>
      <top style="thin"/>
      <bottom>
        <color indexed="63"/>
      </bottom>
    </border>
    <border>
      <left style="thin"/>
      <right style="thin"/>
      <top style="hair"/>
      <bottom>
        <color indexed="63"/>
      </bottom>
    </border>
    <border>
      <left style="thin"/>
      <right style="thin"/>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hair"/>
    </border>
    <border>
      <left style="thin"/>
      <right>
        <color indexed="63"/>
      </right>
      <top style="thin"/>
      <bottom style="hair"/>
    </border>
    <border>
      <left style="double"/>
      <right>
        <color indexed="63"/>
      </right>
      <top style="thin"/>
      <bottom style="hair"/>
    </border>
    <border>
      <left>
        <color indexed="63"/>
      </left>
      <right style="medium"/>
      <top style="thin"/>
      <bottom style="hair"/>
    </border>
    <border>
      <left style="medium"/>
      <right>
        <color indexed="63"/>
      </right>
      <top style="hair"/>
      <bottom style="hair"/>
    </border>
    <border>
      <left style="thin"/>
      <right>
        <color indexed="63"/>
      </right>
      <top style="hair"/>
      <bottom style="hair"/>
    </border>
    <border>
      <left style="double"/>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style="thin"/>
      <right>
        <color indexed="63"/>
      </right>
      <top style="hair"/>
      <bottom style="medium"/>
    </border>
    <border>
      <left style="double"/>
      <right>
        <color indexed="63"/>
      </right>
      <top style="hair"/>
      <bottom style="medium"/>
    </border>
    <border>
      <left>
        <color indexed="63"/>
      </left>
      <right style="thin"/>
      <top style="hair"/>
      <bottom style="medium"/>
    </border>
    <border>
      <left>
        <color indexed="63"/>
      </left>
      <right style="medium"/>
      <top style="hair"/>
      <bottom style="medium"/>
    </border>
    <border>
      <left style="thin"/>
      <right style="medium"/>
      <top style="hair"/>
      <bottom style="hair"/>
    </border>
    <border>
      <left style="medium"/>
      <right>
        <color indexed="63"/>
      </right>
      <top>
        <color indexed="63"/>
      </top>
      <bottom style="hair"/>
    </border>
    <border>
      <left style="double"/>
      <right>
        <color indexed="63"/>
      </right>
      <top>
        <color indexed="63"/>
      </top>
      <bottom style="hair"/>
    </border>
    <border>
      <left style="medium"/>
      <right>
        <color indexed="63"/>
      </right>
      <top style="hair"/>
      <bottom>
        <color indexed="63"/>
      </bottom>
    </border>
    <border>
      <left style="double"/>
      <right>
        <color indexed="63"/>
      </right>
      <top style="hair"/>
      <bottom>
        <color indexed="63"/>
      </bottom>
    </border>
    <border>
      <left style="thin"/>
      <right style="medium"/>
      <top style="hair"/>
      <bottom>
        <color indexed="63"/>
      </bottom>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medium"/>
      <bottom>
        <color indexed="63"/>
      </bottom>
    </border>
    <border>
      <left style="medium"/>
      <right>
        <color indexed="63"/>
      </right>
      <top>
        <color indexed="63"/>
      </top>
      <bottom style="thin"/>
    </border>
    <border>
      <left style="double"/>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color indexed="63"/>
      </bottom>
    </border>
    <border>
      <left style="hair"/>
      <right style="hair"/>
      <top style="thin"/>
      <bottom style="thin"/>
    </border>
    <border>
      <left>
        <color indexed="63"/>
      </left>
      <right style="hair"/>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0" borderId="4" applyNumberFormat="0" applyAlignment="0" applyProtection="0"/>
    <xf numFmtId="0" fontId="13" fillId="0" borderId="0">
      <alignment/>
      <protection/>
    </xf>
    <xf numFmtId="0" fontId="30" fillId="0" borderId="0">
      <alignment vertical="center"/>
      <protection/>
    </xf>
    <xf numFmtId="0" fontId="13" fillId="0" borderId="0">
      <alignment/>
      <protection/>
    </xf>
    <xf numFmtId="0" fontId="1" fillId="0" borderId="0">
      <alignment vertical="center"/>
      <protection/>
    </xf>
    <xf numFmtId="0" fontId="1" fillId="0" borderId="0">
      <alignment/>
      <protection/>
    </xf>
    <xf numFmtId="0" fontId="9" fillId="0" borderId="0">
      <alignment/>
      <protection/>
    </xf>
    <xf numFmtId="0" fontId="14" fillId="0" borderId="0">
      <alignment vertical="center"/>
      <protection/>
    </xf>
    <xf numFmtId="0" fontId="4" fillId="0" borderId="0" applyNumberFormat="0" applyFill="0" applyBorder="0" applyAlignment="0" applyProtection="0"/>
    <xf numFmtId="0" fontId="10" fillId="0" borderId="0">
      <alignment/>
      <protection/>
    </xf>
    <xf numFmtId="0" fontId="71" fillId="31" borderId="0" applyNumberFormat="0" applyBorder="0" applyAlignment="0" applyProtection="0"/>
  </cellStyleXfs>
  <cellXfs count="83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8" fillId="0" borderId="0" xfId="0" applyFont="1" applyAlignment="1">
      <alignment vertical="center"/>
    </xf>
    <xf numFmtId="0" fontId="9" fillId="0" borderId="0" xfId="65" applyFont="1" applyFill="1">
      <alignment/>
      <protection/>
    </xf>
    <xf numFmtId="0" fontId="8" fillId="0" borderId="0" xfId="65" applyFont="1" applyFill="1">
      <alignment/>
      <protection/>
    </xf>
    <xf numFmtId="0" fontId="9" fillId="0" borderId="0" xfId="65" applyFont="1" applyFill="1" applyAlignment="1">
      <alignment horizontal="center"/>
      <protection/>
    </xf>
    <xf numFmtId="0" fontId="12" fillId="0" borderId="0" xfId="65" applyFont="1" applyFill="1" applyAlignment="1">
      <alignment vertical="center"/>
      <protection/>
    </xf>
    <xf numFmtId="0" fontId="12" fillId="0" borderId="0" xfId="65" applyFont="1" applyFill="1" applyAlignment="1">
      <alignment horizontal="center" vertical="center"/>
      <protection/>
    </xf>
    <xf numFmtId="0" fontId="6" fillId="0" borderId="0" xfId="65" applyFont="1" applyFill="1" applyBorder="1" applyAlignment="1">
      <alignment horizontal="center" vertical="top"/>
      <protection/>
    </xf>
    <xf numFmtId="0" fontId="13" fillId="0" borderId="0" xfId="65" applyFont="1" applyFill="1">
      <alignment/>
      <protection/>
    </xf>
    <xf numFmtId="0" fontId="13" fillId="0" borderId="0" xfId="65" applyFont="1" applyFill="1" applyBorder="1">
      <alignment/>
      <protection/>
    </xf>
    <xf numFmtId="0" fontId="13" fillId="0" borderId="0" xfId="65" applyFont="1" applyFill="1" applyAlignment="1">
      <alignment horizontal="center"/>
      <protection/>
    </xf>
    <xf numFmtId="0" fontId="14" fillId="0" borderId="0" xfId="65" applyFont="1" applyFill="1" applyAlignment="1">
      <alignment vertical="center"/>
      <protection/>
    </xf>
    <xf numFmtId="0" fontId="13" fillId="0" borderId="0" xfId="65" applyFont="1" applyFill="1" applyAlignment="1">
      <alignment vertical="center"/>
      <protection/>
    </xf>
    <xf numFmtId="0" fontId="12" fillId="0" borderId="10" xfId="65" applyFont="1" applyFill="1" applyBorder="1" applyAlignment="1">
      <alignment vertical="center"/>
      <protection/>
    </xf>
    <xf numFmtId="0" fontId="12" fillId="0" borderId="11" xfId="65" applyFont="1" applyFill="1" applyBorder="1" applyAlignment="1">
      <alignment vertical="center"/>
      <protection/>
    </xf>
    <xf numFmtId="0" fontId="12" fillId="0" borderId="0" xfId="65" applyFont="1" applyFill="1">
      <alignment/>
      <protection/>
    </xf>
    <xf numFmtId="0" fontId="12" fillId="0" borderId="0" xfId="65" applyFont="1" applyFill="1" applyAlignment="1">
      <alignment horizontal="center"/>
      <protection/>
    </xf>
    <xf numFmtId="223" fontId="0" fillId="0" borderId="12" xfId="66" applyNumberFormat="1" applyFont="1" applyFill="1" applyBorder="1" applyAlignment="1">
      <alignment horizontal="center" vertical="center"/>
      <protection/>
    </xf>
    <xf numFmtId="0" fontId="6" fillId="0" borderId="0" xfId="65" applyFont="1" applyFill="1" applyBorder="1" applyAlignment="1">
      <alignment horizontal="center" vertical="center"/>
      <protection/>
    </xf>
    <xf numFmtId="0" fontId="18" fillId="0" borderId="0" xfId="64" applyFont="1">
      <alignment vertical="center"/>
      <protection/>
    </xf>
    <xf numFmtId="0" fontId="7" fillId="0" borderId="0" xfId="0" applyFont="1" applyBorder="1" applyAlignment="1">
      <alignment vertical="center"/>
    </xf>
    <xf numFmtId="0" fontId="17" fillId="0" borderId="13" xfId="0" applyFont="1" applyBorder="1" applyAlignment="1">
      <alignment vertical="center"/>
    </xf>
    <xf numFmtId="0" fontId="14" fillId="0" borderId="14" xfId="0" applyFont="1" applyBorder="1" applyAlignment="1">
      <alignment vertical="center"/>
    </xf>
    <xf numFmtId="49" fontId="14" fillId="0" borderId="14" xfId="0" applyNumberFormat="1" applyFont="1" applyBorder="1" applyAlignment="1">
      <alignment vertical="center"/>
    </xf>
    <xf numFmtId="0" fontId="14" fillId="0" borderId="14" xfId="0" applyFont="1" applyBorder="1" applyAlignment="1">
      <alignment horizontal="center" vertical="center"/>
    </xf>
    <xf numFmtId="176" fontId="14" fillId="0" borderId="15" xfId="0" applyNumberFormat="1" applyFont="1" applyBorder="1" applyAlignment="1">
      <alignment vertical="center"/>
    </xf>
    <xf numFmtId="187" fontId="14" fillId="0" borderId="13" xfId="0" applyNumberFormat="1" applyFont="1" applyBorder="1" applyAlignment="1">
      <alignment vertical="center"/>
    </xf>
    <xf numFmtId="41" fontId="14" fillId="0" borderId="15" xfId="0" applyNumberFormat="1" applyFont="1" applyBorder="1" applyAlignment="1">
      <alignment vertical="center"/>
    </xf>
    <xf numFmtId="0" fontId="14" fillId="0" borderId="16" xfId="0" applyFont="1" applyBorder="1" applyAlignment="1">
      <alignment vertical="center"/>
    </xf>
    <xf numFmtId="0" fontId="14" fillId="0" borderId="15" xfId="0" applyFont="1" applyBorder="1" applyAlignment="1">
      <alignment vertical="center"/>
    </xf>
    <xf numFmtId="231" fontId="14" fillId="0" borderId="15" xfId="0" applyNumberFormat="1" applyFont="1" applyBorder="1" applyAlignment="1">
      <alignment vertical="center"/>
    </xf>
    <xf numFmtId="177" fontId="14" fillId="0" borderId="13" xfId="0" applyNumberFormat="1" applyFont="1" applyBorder="1" applyAlignment="1">
      <alignment vertical="center"/>
    </xf>
    <xf numFmtId="0" fontId="17" fillId="0" borderId="17" xfId="0" applyFont="1" applyBorder="1" applyAlignment="1">
      <alignment vertical="center"/>
    </xf>
    <xf numFmtId="0" fontId="14" fillId="0" borderId="18" xfId="0" applyFont="1" applyBorder="1" applyAlignment="1">
      <alignment vertical="center"/>
    </xf>
    <xf numFmtId="49" fontId="14" fillId="0" borderId="18" xfId="0" applyNumberFormat="1" applyFont="1" applyBorder="1" applyAlignment="1">
      <alignment vertical="center"/>
    </xf>
    <xf numFmtId="0" fontId="14" fillId="0" borderId="18" xfId="0" applyFont="1" applyBorder="1" applyAlignment="1">
      <alignment horizontal="center" vertical="center"/>
    </xf>
    <xf numFmtId="0" fontId="14" fillId="0" borderId="19" xfId="0" applyFont="1" applyBorder="1" applyAlignment="1">
      <alignment vertical="center"/>
    </xf>
    <xf numFmtId="187" fontId="14" fillId="0" borderId="17" xfId="0" applyNumberFormat="1" applyFont="1" applyBorder="1" applyAlignment="1">
      <alignment vertical="center"/>
    </xf>
    <xf numFmtId="41" fontId="14" fillId="0" borderId="19" xfId="0" applyNumberFormat="1"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49" fontId="17" fillId="0" borderId="24" xfId="0" applyNumberFormat="1" applyFont="1" applyBorder="1" applyAlignment="1">
      <alignment horizontal="center" vertical="center"/>
    </xf>
    <xf numFmtId="0" fontId="18" fillId="0" borderId="0" xfId="64" applyFont="1" applyAlignment="1">
      <alignment horizontal="center" vertical="center"/>
      <protection/>
    </xf>
    <xf numFmtId="0" fontId="18" fillId="0" borderId="0" xfId="64" applyFont="1" applyFill="1">
      <alignment vertical="center"/>
      <protection/>
    </xf>
    <xf numFmtId="0" fontId="18" fillId="0" borderId="0" xfId="64" applyFont="1" applyFill="1" applyBorder="1" applyAlignment="1">
      <alignment horizontal="centerContinuous" vertical="center"/>
      <protection/>
    </xf>
    <xf numFmtId="0" fontId="18" fillId="0" borderId="0" xfId="64" applyFont="1" applyFill="1" applyBorder="1" applyAlignment="1">
      <alignment vertical="center"/>
      <protection/>
    </xf>
    <xf numFmtId="0" fontId="18" fillId="0" borderId="0" xfId="64" applyFont="1" applyFill="1" applyBorder="1">
      <alignment vertical="center"/>
      <protection/>
    </xf>
    <xf numFmtId="0" fontId="18" fillId="0" borderId="0" xfId="64" applyFont="1" applyFill="1" applyAlignment="1">
      <alignment horizontal="center" vertical="center" shrinkToFit="1"/>
      <protection/>
    </xf>
    <xf numFmtId="0" fontId="17" fillId="0" borderId="25" xfId="64" applyFont="1" applyFill="1" applyBorder="1" applyAlignment="1">
      <alignment horizontal="center" vertical="center" shrinkToFit="1"/>
      <protection/>
    </xf>
    <xf numFmtId="0" fontId="17" fillId="0" borderId="26" xfId="64" applyFont="1" applyFill="1" applyBorder="1" applyAlignment="1">
      <alignment horizontal="center" vertical="center" shrinkToFit="1"/>
      <protection/>
    </xf>
    <xf numFmtId="0" fontId="17" fillId="0" borderId="27" xfId="64" applyFont="1" applyFill="1" applyBorder="1" applyAlignment="1">
      <alignment horizontal="center" vertical="center" shrinkToFit="1"/>
      <protection/>
    </xf>
    <xf numFmtId="0" fontId="17" fillId="0" borderId="28" xfId="64" applyFont="1" applyFill="1" applyBorder="1" applyAlignment="1">
      <alignment horizontal="center" vertical="center" shrinkToFit="1"/>
      <protection/>
    </xf>
    <xf numFmtId="0" fontId="17" fillId="0" borderId="29" xfId="64" applyFont="1" applyFill="1" applyBorder="1" applyAlignment="1">
      <alignment horizontal="center" vertical="center" shrinkToFit="1"/>
      <protection/>
    </xf>
    <xf numFmtId="232" fontId="17" fillId="0" borderId="27" xfId="64" applyNumberFormat="1" applyFont="1" applyFill="1" applyBorder="1" applyAlignment="1">
      <alignment horizontal="center" vertical="center" shrinkToFit="1"/>
      <protection/>
    </xf>
    <xf numFmtId="232" fontId="17" fillId="0" borderId="28" xfId="64" applyNumberFormat="1" applyFont="1" applyFill="1" applyBorder="1" applyAlignment="1">
      <alignment horizontal="center" vertical="center" shrinkToFit="1"/>
      <protection/>
    </xf>
    <xf numFmtId="0" fontId="17" fillId="0" borderId="30" xfId="64" applyFont="1" applyFill="1" applyBorder="1" applyAlignment="1">
      <alignment horizontal="center" vertical="center" shrinkToFit="1"/>
      <protection/>
    </xf>
    <xf numFmtId="0" fontId="17" fillId="0" borderId="31" xfId="64" applyFont="1" applyFill="1" applyBorder="1" applyAlignment="1">
      <alignment horizontal="center" vertical="center" shrinkToFit="1"/>
      <protection/>
    </xf>
    <xf numFmtId="0" fontId="17" fillId="0" borderId="32" xfId="64" applyFont="1" applyFill="1" applyBorder="1" applyAlignment="1">
      <alignment horizontal="center" vertical="center" shrinkToFit="1"/>
      <protection/>
    </xf>
    <xf numFmtId="0" fontId="17" fillId="0" borderId="33" xfId="64" applyFont="1" applyFill="1" applyBorder="1" applyAlignment="1">
      <alignment horizontal="center" vertical="center" shrinkToFit="1"/>
      <protection/>
    </xf>
    <xf numFmtId="0" fontId="17" fillId="0" borderId="34" xfId="64" applyFont="1" applyFill="1" applyBorder="1" applyAlignment="1">
      <alignment horizontal="center" vertical="center" shrinkToFit="1"/>
      <protection/>
    </xf>
    <xf numFmtId="0" fontId="17" fillId="0" borderId="35" xfId="64" applyFont="1" applyFill="1" applyBorder="1" applyAlignment="1">
      <alignment horizontal="center" vertical="center" shrinkToFit="1"/>
      <protection/>
    </xf>
    <xf numFmtId="0" fontId="17" fillId="0" borderId="36" xfId="64" applyFont="1" applyFill="1" applyBorder="1" applyAlignment="1">
      <alignment horizontal="center" vertical="center" shrinkToFit="1"/>
      <protection/>
    </xf>
    <xf numFmtId="0" fontId="17" fillId="0" borderId="37" xfId="64" applyFont="1" applyFill="1" applyBorder="1" applyAlignment="1">
      <alignment horizontal="center" vertical="center" shrinkToFit="1"/>
      <protection/>
    </xf>
    <xf numFmtId="0" fontId="12" fillId="0" borderId="38" xfId="64" applyFont="1" applyFill="1" applyBorder="1" applyAlignment="1">
      <alignment horizontal="center" vertical="center"/>
      <protection/>
    </xf>
    <xf numFmtId="0" fontId="12" fillId="0" borderId="39" xfId="64" applyFont="1" applyFill="1" applyBorder="1" applyAlignment="1">
      <alignment horizontal="center" vertical="center"/>
      <protection/>
    </xf>
    <xf numFmtId="0" fontId="12" fillId="0" borderId="40" xfId="64" applyFont="1" applyFill="1" applyBorder="1" applyAlignment="1">
      <alignment horizontal="center" vertical="center"/>
      <protection/>
    </xf>
    <xf numFmtId="0" fontId="12" fillId="0" borderId="13" xfId="64" applyFont="1" applyFill="1" applyBorder="1" applyAlignment="1">
      <alignment horizontal="center" vertical="center"/>
      <protection/>
    </xf>
    <xf numFmtId="0" fontId="12" fillId="0" borderId="21" xfId="64" applyFont="1" applyFill="1" applyBorder="1" applyAlignment="1">
      <alignment horizontal="center" vertical="center"/>
      <protection/>
    </xf>
    <xf numFmtId="0" fontId="12" fillId="0" borderId="41" xfId="64" applyFont="1" applyFill="1" applyBorder="1" applyAlignment="1">
      <alignment horizontal="center" vertical="center"/>
      <protection/>
    </xf>
    <xf numFmtId="0" fontId="12" fillId="0" borderId="42" xfId="64" applyFont="1" applyFill="1" applyBorder="1" applyAlignment="1">
      <alignment horizontal="center" vertical="center"/>
      <protection/>
    </xf>
    <xf numFmtId="0" fontId="12" fillId="0" borderId="43" xfId="64" applyFont="1" applyFill="1" applyBorder="1" applyAlignment="1">
      <alignment horizontal="center" vertical="center"/>
      <protection/>
    </xf>
    <xf numFmtId="0" fontId="20" fillId="0" borderId="0" xfId="64" applyFont="1" applyFill="1" applyBorder="1" applyAlignment="1">
      <alignment vertical="center"/>
      <protection/>
    </xf>
    <xf numFmtId="0" fontId="18" fillId="0" borderId="0" xfId="64" applyFont="1" applyFill="1" applyAlignment="1">
      <alignment horizontal="center" vertical="center"/>
      <protection/>
    </xf>
    <xf numFmtId="0" fontId="18" fillId="0" borderId="0" xfId="64" applyFont="1" applyFill="1" applyAlignment="1">
      <alignment vertical="center"/>
      <protection/>
    </xf>
    <xf numFmtId="0" fontId="17" fillId="0" borderId="44" xfId="64" applyFont="1" applyFill="1" applyBorder="1" applyAlignment="1">
      <alignment horizontal="center" vertical="center" shrinkToFit="1"/>
      <protection/>
    </xf>
    <xf numFmtId="0" fontId="17" fillId="0" borderId="45" xfId="64" applyFont="1" applyFill="1" applyBorder="1" applyAlignment="1">
      <alignment horizontal="center" vertical="center" shrinkToFit="1"/>
      <protection/>
    </xf>
    <xf numFmtId="0" fontId="17" fillId="0" borderId="46" xfId="64" applyFont="1" applyFill="1" applyBorder="1" applyAlignment="1">
      <alignment horizontal="center" vertical="center" shrinkToFit="1"/>
      <protection/>
    </xf>
    <xf numFmtId="0" fontId="17" fillId="0" borderId="47" xfId="64" applyFont="1" applyFill="1" applyBorder="1" applyAlignment="1">
      <alignment horizontal="center" vertical="center" shrinkToFit="1"/>
      <protection/>
    </xf>
    <xf numFmtId="0" fontId="18" fillId="0" borderId="0" xfId="64" applyFont="1" applyFill="1" applyAlignment="1">
      <alignment vertical="center" shrinkToFit="1"/>
      <protection/>
    </xf>
    <xf numFmtId="0" fontId="9" fillId="0" borderId="0" xfId="64" applyFont="1" applyFill="1" applyAlignment="1">
      <alignment vertical="center"/>
      <protection/>
    </xf>
    <xf numFmtId="0" fontId="18" fillId="0" borderId="0" xfId="64" applyFont="1" applyFill="1" applyBorder="1" applyAlignment="1">
      <alignment vertical="center" shrinkToFit="1"/>
      <protection/>
    </xf>
    <xf numFmtId="0" fontId="8" fillId="0" borderId="0" xfId="64" applyFont="1" applyFill="1" applyAlignment="1">
      <alignment horizontal="center" vertical="center" shrinkToFit="1"/>
      <protection/>
    </xf>
    <xf numFmtId="0" fontId="8" fillId="0" borderId="0" xfId="64" applyFont="1" applyFill="1" applyAlignment="1">
      <alignment vertical="center" shrinkToFit="1"/>
      <protection/>
    </xf>
    <xf numFmtId="0" fontId="8" fillId="0" borderId="0" xfId="64" applyFont="1" applyFill="1" applyBorder="1" applyAlignment="1">
      <alignment vertical="center" shrinkToFit="1"/>
      <protection/>
    </xf>
    <xf numFmtId="0" fontId="8" fillId="0" borderId="48" xfId="64" applyFont="1" applyFill="1" applyBorder="1" applyAlignment="1">
      <alignment horizontal="right" vertical="center"/>
      <protection/>
    </xf>
    <xf numFmtId="0" fontId="8" fillId="0" borderId="48" xfId="64" applyFont="1" applyFill="1" applyBorder="1" applyAlignment="1">
      <alignment vertical="center"/>
      <protection/>
    </xf>
    <xf numFmtId="0" fontId="8" fillId="0" borderId="48" xfId="64" applyFont="1" applyFill="1" applyBorder="1" applyAlignment="1">
      <alignment vertical="center" shrinkToFit="1"/>
      <protection/>
    </xf>
    <xf numFmtId="0" fontId="8" fillId="0" borderId="49" xfId="64" applyFont="1" applyFill="1" applyBorder="1" applyAlignment="1">
      <alignment horizontal="right" vertical="center"/>
      <protection/>
    </xf>
    <xf numFmtId="0" fontId="8" fillId="0" borderId="49" xfId="64" applyFont="1" applyFill="1" applyBorder="1" applyAlignment="1">
      <alignment vertical="center"/>
      <protection/>
    </xf>
    <xf numFmtId="0" fontId="8" fillId="0" borderId="49" xfId="64" applyFont="1" applyFill="1" applyBorder="1" applyAlignment="1">
      <alignment vertical="center" shrinkToFit="1"/>
      <protection/>
    </xf>
    <xf numFmtId="49" fontId="12" fillId="0" borderId="48" xfId="64" applyNumberFormat="1" applyFont="1" applyFill="1" applyBorder="1" applyAlignment="1">
      <alignment horizontal="center" vertical="center"/>
      <protection/>
    </xf>
    <xf numFmtId="0" fontId="12" fillId="0" borderId="49" xfId="64" applyFont="1" applyFill="1" applyBorder="1" applyAlignment="1">
      <alignment vertical="center"/>
      <protection/>
    </xf>
    <xf numFmtId="0" fontId="12" fillId="0" borderId="48" xfId="64" applyFont="1" applyFill="1" applyBorder="1" applyAlignment="1">
      <alignment vertical="center"/>
      <protection/>
    </xf>
    <xf numFmtId="0" fontId="19" fillId="0" borderId="0" xfId="0" applyFont="1" applyFill="1" applyBorder="1" applyAlignment="1">
      <alignment horizontal="center" vertical="center"/>
    </xf>
    <xf numFmtId="0" fontId="17" fillId="0" borderId="41" xfId="64" applyFont="1" applyFill="1" applyBorder="1" applyAlignment="1">
      <alignment horizontal="center" vertical="center"/>
      <protection/>
    </xf>
    <xf numFmtId="0" fontId="17" fillId="0" borderId="50" xfId="64" applyFont="1" applyFill="1" applyBorder="1" applyAlignment="1">
      <alignment horizontal="center" vertical="center"/>
      <protection/>
    </xf>
    <xf numFmtId="0" fontId="8" fillId="0" borderId="0" xfId="64" applyFont="1" applyFill="1" applyAlignment="1">
      <alignment horizontal="right" vertical="center"/>
      <protection/>
    </xf>
    <xf numFmtId="0" fontId="6" fillId="0" borderId="0" xfId="64" applyFont="1" applyFill="1" applyAlignment="1">
      <alignment vertical="center"/>
      <protection/>
    </xf>
    <xf numFmtId="0" fontId="6" fillId="0" borderId="0" xfId="64" applyFont="1" applyFill="1" applyAlignment="1">
      <alignment horizontal="left" vertical="center"/>
      <protection/>
    </xf>
    <xf numFmtId="0" fontId="6" fillId="0" borderId="0" xfId="64" applyFont="1" applyFill="1">
      <alignment vertical="center"/>
      <protection/>
    </xf>
    <xf numFmtId="41" fontId="12" fillId="0" borderId="51" xfId="64" applyNumberFormat="1" applyFont="1" applyFill="1" applyBorder="1" applyAlignment="1">
      <alignment horizontal="center" vertical="center"/>
      <protection/>
    </xf>
    <xf numFmtId="41" fontId="12" fillId="0" borderId="52" xfId="64" applyNumberFormat="1" applyFont="1" applyFill="1" applyBorder="1" applyAlignment="1">
      <alignment vertical="center"/>
      <protection/>
    </xf>
    <xf numFmtId="41" fontId="12" fillId="0" borderId="53" xfId="64" applyNumberFormat="1" applyFont="1" applyFill="1" applyBorder="1" applyAlignment="1">
      <alignment vertical="center"/>
      <protection/>
    </xf>
    <xf numFmtId="41" fontId="12" fillId="0" borderId="24" xfId="64" applyNumberFormat="1" applyFont="1" applyFill="1" applyBorder="1" applyAlignment="1">
      <alignment vertical="center"/>
      <protection/>
    </xf>
    <xf numFmtId="0" fontId="14" fillId="0" borderId="0" xfId="65" applyFont="1" applyFill="1" applyAlignment="1">
      <alignment horizontal="center"/>
      <protection/>
    </xf>
    <xf numFmtId="0" fontId="13" fillId="0" borderId="48" xfId="65" applyFont="1" applyFill="1" applyBorder="1">
      <alignment/>
      <protection/>
    </xf>
    <xf numFmtId="0" fontId="13" fillId="0" borderId="0" xfId="65" applyFont="1" applyFill="1" applyBorder="1" applyAlignment="1">
      <alignment horizontal="left"/>
      <protection/>
    </xf>
    <xf numFmtId="0" fontId="22" fillId="0" borderId="54" xfId="65" applyNumberFormat="1" applyFont="1" applyFill="1" applyBorder="1" applyAlignment="1">
      <alignment horizontal="center" vertical="center"/>
      <protection/>
    </xf>
    <xf numFmtId="0" fontId="14" fillId="0" borderId="32" xfId="65" applyFont="1" applyFill="1" applyBorder="1" applyAlignment="1">
      <alignment vertical="center"/>
      <protection/>
    </xf>
    <xf numFmtId="0" fontId="14" fillId="0" borderId="0" xfId="65" applyFont="1" applyFill="1" applyBorder="1" applyAlignment="1">
      <alignment horizontal="distributed" vertical="center"/>
      <protection/>
    </xf>
    <xf numFmtId="0" fontId="14" fillId="0" borderId="55" xfId="65" applyFont="1" applyFill="1" applyBorder="1" applyAlignment="1">
      <alignment vertical="center"/>
      <protection/>
    </xf>
    <xf numFmtId="0" fontId="14" fillId="0" borderId="0" xfId="65" applyFont="1" applyFill="1" applyBorder="1" applyAlignment="1">
      <alignment vertical="center"/>
      <protection/>
    </xf>
    <xf numFmtId="180" fontId="14" fillId="0" borderId="31" xfId="65" applyNumberFormat="1" applyFont="1" applyFill="1" applyBorder="1" applyAlignment="1">
      <alignment horizontal="right" vertical="center"/>
      <protection/>
    </xf>
    <xf numFmtId="180" fontId="22" fillId="0" borderId="32" xfId="65" applyNumberFormat="1" applyFont="1" applyFill="1" applyBorder="1" applyAlignment="1">
      <alignment vertical="center"/>
      <protection/>
    </xf>
    <xf numFmtId="180" fontId="22" fillId="0" borderId="0" xfId="65" applyNumberFormat="1" applyFont="1" applyFill="1" applyBorder="1" applyAlignment="1">
      <alignment vertical="center"/>
      <protection/>
    </xf>
    <xf numFmtId="180" fontId="22" fillId="0" borderId="45" xfId="65" applyNumberFormat="1" applyFont="1" applyFill="1" applyBorder="1" applyAlignment="1">
      <alignment vertical="center"/>
      <protection/>
    </xf>
    <xf numFmtId="180" fontId="14" fillId="0" borderId="31" xfId="65" applyNumberFormat="1" applyFont="1" applyFill="1" applyBorder="1" applyAlignment="1">
      <alignment vertical="center"/>
      <protection/>
    </xf>
    <xf numFmtId="0" fontId="22" fillId="0" borderId="56" xfId="65" applyNumberFormat="1" applyFont="1" applyFill="1" applyBorder="1" applyAlignment="1">
      <alignment horizontal="center" vertical="center"/>
      <protection/>
    </xf>
    <xf numFmtId="0" fontId="14" fillId="0" borderId="40" xfId="65" applyFont="1" applyFill="1" applyBorder="1" applyAlignment="1">
      <alignment vertical="center"/>
      <protection/>
    </xf>
    <xf numFmtId="0" fontId="14" fillId="0" borderId="57" xfId="65" applyFont="1" applyFill="1" applyBorder="1" applyAlignment="1">
      <alignment vertical="center"/>
      <protection/>
    </xf>
    <xf numFmtId="0" fontId="14" fillId="0" borderId="10" xfId="65" applyFont="1" applyFill="1" applyBorder="1" applyAlignment="1">
      <alignment vertical="center"/>
      <protection/>
    </xf>
    <xf numFmtId="182" fontId="22" fillId="0" borderId="38" xfId="65" applyNumberFormat="1" applyFont="1" applyFill="1" applyBorder="1" applyAlignment="1">
      <alignment horizontal="center" vertical="center"/>
      <protection/>
    </xf>
    <xf numFmtId="226" fontId="22" fillId="0" borderId="57" xfId="65" applyNumberFormat="1" applyFont="1" applyFill="1" applyBorder="1" applyAlignment="1">
      <alignment horizontal="right" vertical="center"/>
      <protection/>
    </xf>
    <xf numFmtId="49" fontId="16" fillId="0" borderId="57" xfId="65" applyNumberFormat="1" applyFont="1" applyFill="1" applyBorder="1" applyAlignment="1" quotePrefix="1">
      <alignment horizontal="right" vertical="center"/>
      <protection/>
    </xf>
    <xf numFmtId="226" fontId="22" fillId="0" borderId="10" xfId="65" applyNumberFormat="1" applyFont="1" applyFill="1" applyBorder="1" applyAlignment="1">
      <alignment horizontal="left" vertical="center"/>
      <protection/>
    </xf>
    <xf numFmtId="180" fontId="14" fillId="0" borderId="39" xfId="65" applyNumberFormat="1" applyFont="1" applyFill="1" applyBorder="1" applyAlignment="1">
      <alignment horizontal="right" vertical="center"/>
      <protection/>
    </xf>
    <xf numFmtId="180" fontId="22" fillId="0" borderId="40" xfId="65" applyNumberFormat="1" applyFont="1" applyFill="1" applyBorder="1" applyAlignment="1">
      <alignment vertical="center"/>
      <protection/>
    </xf>
    <xf numFmtId="180" fontId="0" fillId="0" borderId="57" xfId="65" applyNumberFormat="1" applyFont="1" applyFill="1" applyBorder="1" applyAlignment="1">
      <alignment horizontal="center" vertical="center"/>
      <protection/>
    </xf>
    <xf numFmtId="180" fontId="22" fillId="0" borderId="57" xfId="65" applyNumberFormat="1" applyFont="1" applyFill="1" applyBorder="1" applyAlignment="1">
      <alignment vertical="center"/>
      <protection/>
    </xf>
    <xf numFmtId="180" fontId="22" fillId="0" borderId="58" xfId="65" applyNumberFormat="1" applyFont="1" applyFill="1" applyBorder="1" applyAlignment="1">
      <alignment vertical="center"/>
      <protection/>
    </xf>
    <xf numFmtId="180" fontId="14" fillId="0" borderId="39" xfId="65" applyNumberFormat="1" applyFont="1" applyFill="1" applyBorder="1" applyAlignment="1">
      <alignment vertical="center"/>
      <protection/>
    </xf>
    <xf numFmtId="0" fontId="22" fillId="0" borderId="59" xfId="65" applyNumberFormat="1" applyFont="1" applyFill="1" applyBorder="1" applyAlignment="1">
      <alignment horizontal="center" vertical="center"/>
      <protection/>
    </xf>
    <xf numFmtId="0" fontId="14" fillId="0" borderId="22" xfId="65" applyFont="1" applyFill="1" applyBorder="1" applyAlignment="1">
      <alignment vertical="center"/>
      <protection/>
    </xf>
    <xf numFmtId="0" fontId="14" fillId="0" borderId="60" xfId="65" applyFont="1" applyFill="1" applyBorder="1" applyAlignment="1">
      <alignment vertical="center"/>
      <protection/>
    </xf>
    <xf numFmtId="0" fontId="14" fillId="0" borderId="20" xfId="65" applyFont="1" applyFill="1" applyBorder="1" applyAlignment="1">
      <alignment vertical="center"/>
      <protection/>
    </xf>
    <xf numFmtId="226" fontId="22" fillId="0" borderId="22" xfId="65" applyNumberFormat="1" applyFont="1" applyFill="1" applyBorder="1" applyAlignment="1">
      <alignment horizontal="right" vertical="center"/>
      <protection/>
    </xf>
    <xf numFmtId="226" fontId="22" fillId="0" borderId="60" xfId="65" applyNumberFormat="1" applyFont="1" applyFill="1" applyBorder="1" applyAlignment="1">
      <alignment horizontal="right" vertical="center"/>
      <protection/>
    </xf>
    <xf numFmtId="226" fontId="22" fillId="0" borderId="20" xfId="65" applyNumberFormat="1" applyFont="1" applyFill="1" applyBorder="1" applyAlignment="1">
      <alignment horizontal="left" vertical="center"/>
      <protection/>
    </xf>
    <xf numFmtId="180" fontId="14" fillId="0" borderId="18" xfId="65" applyNumberFormat="1" applyFont="1" applyFill="1" applyBorder="1" applyAlignment="1">
      <alignment horizontal="right" vertical="center"/>
      <protection/>
    </xf>
    <xf numFmtId="49" fontId="0" fillId="0" borderId="61" xfId="65" applyNumberFormat="1" applyFont="1" applyFill="1" applyBorder="1" applyAlignment="1">
      <alignment horizontal="left" vertical="center"/>
      <protection/>
    </xf>
    <xf numFmtId="180" fontId="22" fillId="0" borderId="22" xfId="65" applyNumberFormat="1" applyFont="1" applyFill="1" applyBorder="1" applyAlignment="1">
      <alignment vertical="center"/>
      <protection/>
    </xf>
    <xf numFmtId="180" fontId="0" fillId="0" borderId="60" xfId="65" applyNumberFormat="1" applyFont="1" applyFill="1" applyBorder="1" applyAlignment="1">
      <alignment horizontal="left" vertical="center"/>
      <protection/>
    </xf>
    <xf numFmtId="180" fontId="22" fillId="0" borderId="60" xfId="65" applyNumberFormat="1" applyFont="1" applyFill="1" applyBorder="1" applyAlignment="1">
      <alignment vertical="center"/>
      <protection/>
    </xf>
    <xf numFmtId="180" fontId="22" fillId="0" borderId="61" xfId="65" applyNumberFormat="1" applyFont="1" applyFill="1" applyBorder="1" applyAlignment="1">
      <alignment vertical="center"/>
      <protection/>
    </xf>
    <xf numFmtId="180" fontId="14" fillId="0" borderId="18" xfId="65" applyNumberFormat="1" applyFont="1" applyFill="1" applyBorder="1" applyAlignment="1">
      <alignment vertical="center"/>
      <protection/>
    </xf>
    <xf numFmtId="49" fontId="0" fillId="0" borderId="58" xfId="65" applyNumberFormat="1" applyFont="1" applyFill="1" applyBorder="1" applyAlignment="1">
      <alignment horizontal="left" vertical="center"/>
      <protection/>
    </xf>
    <xf numFmtId="0" fontId="14" fillId="0" borderId="48" xfId="65" applyFont="1" applyFill="1" applyBorder="1" applyAlignment="1">
      <alignment vertical="center"/>
      <protection/>
    </xf>
    <xf numFmtId="0" fontId="13" fillId="0" borderId="0" xfId="65" applyFont="1" applyFill="1" applyAlignment="1">
      <alignment horizontal="left"/>
      <protection/>
    </xf>
    <xf numFmtId="0" fontId="12" fillId="0" borderId="23" xfId="65" applyFont="1" applyFill="1" applyBorder="1" applyAlignment="1">
      <alignment vertical="center"/>
      <protection/>
    </xf>
    <xf numFmtId="0" fontId="12" fillId="0" borderId="54" xfId="65" applyFont="1" applyFill="1" applyBorder="1" applyAlignment="1">
      <alignment vertical="center"/>
      <protection/>
    </xf>
    <xf numFmtId="0" fontId="12" fillId="0" borderId="55" xfId="65" applyFont="1" applyFill="1" applyBorder="1" applyAlignment="1">
      <alignment vertical="center"/>
      <protection/>
    </xf>
    <xf numFmtId="0" fontId="12" fillId="0" borderId="62" xfId="65" applyFont="1" applyFill="1" applyBorder="1" applyAlignment="1">
      <alignment vertical="center"/>
      <protection/>
    </xf>
    <xf numFmtId="0" fontId="12" fillId="0" borderId="63" xfId="65" applyFont="1" applyFill="1" applyBorder="1" applyAlignment="1">
      <alignment vertical="center"/>
      <protection/>
    </xf>
    <xf numFmtId="0" fontId="12" fillId="0" borderId="55" xfId="65" applyFont="1" applyFill="1" applyBorder="1" applyAlignment="1">
      <alignment horizontal="left" vertical="center"/>
      <protection/>
    </xf>
    <xf numFmtId="0" fontId="12" fillId="0" borderId="64" xfId="65" applyFont="1" applyFill="1" applyBorder="1" applyAlignment="1">
      <alignment vertical="center"/>
      <protection/>
    </xf>
    <xf numFmtId="0" fontId="12" fillId="0" borderId="11" xfId="65" applyFont="1" applyFill="1" applyBorder="1" applyAlignment="1">
      <alignment horizontal="left" vertical="center"/>
      <protection/>
    </xf>
    <xf numFmtId="0" fontId="12" fillId="0" borderId="55" xfId="65" applyFont="1" applyFill="1" applyBorder="1" applyAlignment="1">
      <alignment horizontal="distributed" vertical="center"/>
      <protection/>
    </xf>
    <xf numFmtId="0" fontId="17" fillId="0" borderId="49" xfId="65" applyFont="1" applyFill="1" applyBorder="1" applyAlignment="1">
      <alignment horizontal="distributed" vertical="center"/>
      <protection/>
    </xf>
    <xf numFmtId="0" fontId="17" fillId="0" borderId="49" xfId="65" applyFont="1" applyFill="1" applyBorder="1" applyAlignment="1">
      <alignment horizontal="distributed" vertical="center" wrapText="1"/>
      <protection/>
    </xf>
    <xf numFmtId="0" fontId="17" fillId="0" borderId="25" xfId="65" applyFont="1" applyFill="1" applyBorder="1" applyAlignment="1">
      <alignment horizontal="center" vertical="center"/>
      <protection/>
    </xf>
    <xf numFmtId="0" fontId="5" fillId="0" borderId="35" xfId="65" applyFont="1" applyFill="1" applyBorder="1" applyAlignment="1">
      <alignment horizontal="center" vertical="center"/>
      <protection/>
    </xf>
    <xf numFmtId="49" fontId="14" fillId="0" borderId="57" xfId="65" applyNumberFormat="1" applyFont="1" applyFill="1" applyBorder="1" applyAlignment="1">
      <alignment vertical="center"/>
      <protection/>
    </xf>
    <xf numFmtId="0" fontId="12" fillId="0" borderId="14" xfId="64" applyFont="1" applyFill="1" applyBorder="1" applyAlignment="1">
      <alignment horizontal="center" vertical="center"/>
      <protection/>
    </xf>
    <xf numFmtId="0" fontId="25" fillId="0" borderId="0" xfId="65" applyFont="1" applyFill="1">
      <alignment/>
      <protection/>
    </xf>
    <xf numFmtId="201" fontId="14" fillId="0" borderId="0" xfId="65" applyNumberFormat="1" applyFont="1" applyFill="1" applyAlignment="1">
      <alignment horizontal="right"/>
      <protection/>
    </xf>
    <xf numFmtId="0" fontId="13" fillId="0" borderId="0" xfId="65" applyFont="1" applyFill="1" applyAlignment="1">
      <alignment horizontal="right"/>
      <protection/>
    </xf>
    <xf numFmtId="199" fontId="14" fillId="0" borderId="58" xfId="65" applyNumberFormat="1" applyFont="1" applyFill="1" applyBorder="1" applyAlignment="1">
      <alignment horizontal="right" vertical="center"/>
      <protection/>
    </xf>
    <xf numFmtId="0" fontId="12" fillId="0" borderId="0" xfId="65" applyFont="1" applyFill="1" applyAlignment="1">
      <alignment horizontal="right"/>
      <protection/>
    </xf>
    <xf numFmtId="0" fontId="23" fillId="0" borderId="0" xfId="64" applyFont="1" applyFill="1" applyBorder="1" applyAlignment="1">
      <alignment vertical="center"/>
      <protection/>
    </xf>
    <xf numFmtId="0" fontId="23" fillId="0" borderId="0" xfId="64" applyFont="1" applyFill="1" applyBorder="1" applyAlignment="1">
      <alignment horizontal="centerContinuous" vertical="center"/>
      <protection/>
    </xf>
    <xf numFmtId="225" fontId="13" fillId="0" borderId="0" xfId="65" applyNumberFormat="1" applyFont="1" applyFill="1">
      <alignment/>
      <protection/>
    </xf>
    <xf numFmtId="0" fontId="15" fillId="0" borderId="57" xfId="65" applyNumberFormat="1" applyFont="1" applyFill="1" applyBorder="1" applyAlignment="1">
      <alignment vertical="center"/>
      <protection/>
    </xf>
    <xf numFmtId="0" fontId="22" fillId="0" borderId="62" xfId="65" applyNumberFormat="1" applyFont="1" applyFill="1" applyBorder="1" applyAlignment="1">
      <alignment horizontal="center" vertical="center"/>
      <protection/>
    </xf>
    <xf numFmtId="0" fontId="14" fillId="0" borderId="26" xfId="65" applyFont="1" applyFill="1" applyBorder="1" applyAlignment="1">
      <alignment vertical="center"/>
      <protection/>
    </xf>
    <xf numFmtId="0" fontId="14" fillId="0" borderId="65" xfId="65" applyFont="1" applyFill="1" applyBorder="1" applyAlignment="1">
      <alignment horizontal="distributed" vertical="center"/>
      <protection/>
    </xf>
    <xf numFmtId="0" fontId="14" fillId="0" borderId="63" xfId="65" applyFont="1" applyFill="1" applyBorder="1" applyAlignment="1">
      <alignment vertical="center"/>
      <protection/>
    </xf>
    <xf numFmtId="182" fontId="22" fillId="0" borderId="66" xfId="65" applyNumberFormat="1" applyFont="1" applyFill="1" applyBorder="1" applyAlignment="1">
      <alignment horizontal="center" vertical="center"/>
      <protection/>
    </xf>
    <xf numFmtId="226" fontId="22" fillId="0" borderId="26" xfId="65" applyNumberFormat="1" applyFont="1" applyFill="1" applyBorder="1" applyAlignment="1">
      <alignment horizontal="right" vertical="center"/>
      <protection/>
    </xf>
    <xf numFmtId="226" fontId="22" fillId="0" borderId="65" xfId="65" applyNumberFormat="1" applyFont="1" applyFill="1" applyBorder="1" applyAlignment="1">
      <alignment horizontal="right" vertical="center"/>
      <protection/>
    </xf>
    <xf numFmtId="226" fontId="22" fillId="0" borderId="63" xfId="65" applyNumberFormat="1" applyFont="1" applyFill="1" applyBorder="1" applyAlignment="1">
      <alignment horizontal="left" vertical="center"/>
      <protection/>
    </xf>
    <xf numFmtId="0" fontId="14" fillId="0" borderId="65" xfId="65" applyFont="1" applyFill="1" applyBorder="1" applyAlignment="1">
      <alignment vertical="center"/>
      <protection/>
    </xf>
    <xf numFmtId="180" fontId="14" fillId="0" borderId="25" xfId="65" applyNumberFormat="1" applyFont="1" applyFill="1" applyBorder="1" applyAlignment="1">
      <alignment horizontal="right" vertical="center"/>
      <protection/>
    </xf>
    <xf numFmtId="49" fontId="0" fillId="0" borderId="67" xfId="65" applyNumberFormat="1" applyFont="1" applyFill="1" applyBorder="1" applyAlignment="1">
      <alignment horizontal="left" vertical="center"/>
      <protection/>
    </xf>
    <xf numFmtId="180" fontId="22" fillId="0" borderId="26" xfId="65" applyNumberFormat="1" applyFont="1" applyFill="1" applyBorder="1" applyAlignment="1">
      <alignment vertical="center"/>
      <protection/>
    </xf>
    <xf numFmtId="180" fontId="0" fillId="0" borderId="65" xfId="65" applyNumberFormat="1" applyFont="1" applyFill="1" applyBorder="1" applyAlignment="1">
      <alignment horizontal="left" vertical="center"/>
      <protection/>
    </xf>
    <xf numFmtId="180" fontId="22" fillId="0" borderId="65" xfId="65" applyNumberFormat="1" applyFont="1" applyFill="1" applyBorder="1" applyAlignment="1">
      <alignment vertical="center"/>
      <protection/>
    </xf>
    <xf numFmtId="180" fontId="22" fillId="0" borderId="67" xfId="65" applyNumberFormat="1" applyFont="1" applyFill="1" applyBorder="1" applyAlignment="1">
      <alignment vertical="center"/>
      <protection/>
    </xf>
    <xf numFmtId="180" fontId="14" fillId="0" borderId="25" xfId="65" applyNumberFormat="1" applyFont="1" applyFill="1" applyBorder="1" applyAlignment="1">
      <alignment vertical="center"/>
      <protection/>
    </xf>
    <xf numFmtId="0" fontId="22" fillId="0" borderId="64" xfId="65" applyNumberFormat="1" applyFont="1" applyFill="1" applyBorder="1" applyAlignment="1">
      <alignment horizontal="center" vertical="center"/>
      <protection/>
    </xf>
    <xf numFmtId="0" fontId="14" fillId="0" borderId="36" xfId="65" applyFont="1" applyFill="1" applyBorder="1" applyAlignment="1">
      <alignment vertical="center"/>
      <protection/>
    </xf>
    <xf numFmtId="49" fontId="14" fillId="0" borderId="48" xfId="65" applyNumberFormat="1" applyFont="1" applyFill="1" applyBorder="1" applyAlignment="1">
      <alignment vertical="center"/>
      <protection/>
    </xf>
    <xf numFmtId="0" fontId="14" fillId="0" borderId="11" xfId="65" applyFont="1" applyFill="1" applyBorder="1" applyAlignment="1">
      <alignment vertical="center"/>
      <protection/>
    </xf>
    <xf numFmtId="226" fontId="22" fillId="0" borderId="48" xfId="65" applyNumberFormat="1" applyFont="1" applyFill="1" applyBorder="1" applyAlignment="1">
      <alignment horizontal="right" vertical="center"/>
      <protection/>
    </xf>
    <xf numFmtId="49" fontId="16" fillId="0" borderId="48" xfId="65" applyNumberFormat="1" applyFont="1" applyFill="1" applyBorder="1" applyAlignment="1" quotePrefix="1">
      <alignment horizontal="right" vertical="center"/>
      <protection/>
    </xf>
    <xf numFmtId="226" fontId="22" fillId="0" borderId="11" xfId="65" applyNumberFormat="1" applyFont="1" applyFill="1" applyBorder="1" applyAlignment="1">
      <alignment horizontal="left" vertical="center"/>
      <protection/>
    </xf>
    <xf numFmtId="180" fontId="14" fillId="0" borderId="35" xfId="65" applyNumberFormat="1" applyFont="1" applyFill="1" applyBorder="1" applyAlignment="1">
      <alignment horizontal="right" vertical="center"/>
      <protection/>
    </xf>
    <xf numFmtId="180" fontId="22" fillId="0" borderId="36" xfId="65" applyNumberFormat="1" applyFont="1" applyFill="1" applyBorder="1" applyAlignment="1">
      <alignment vertical="center"/>
      <protection/>
    </xf>
    <xf numFmtId="180" fontId="0" fillId="0" borderId="48" xfId="65" applyNumberFormat="1" applyFont="1" applyFill="1" applyBorder="1" applyAlignment="1">
      <alignment horizontal="center" vertical="center"/>
      <protection/>
    </xf>
    <xf numFmtId="180" fontId="22" fillId="0" borderId="48" xfId="65" applyNumberFormat="1" applyFont="1" applyFill="1" applyBorder="1" applyAlignment="1">
      <alignment vertical="center"/>
      <protection/>
    </xf>
    <xf numFmtId="180" fontId="22" fillId="0" borderId="47" xfId="65" applyNumberFormat="1" applyFont="1" applyFill="1" applyBorder="1" applyAlignment="1">
      <alignment vertical="center"/>
      <protection/>
    </xf>
    <xf numFmtId="180" fontId="14" fillId="0" borderId="35" xfId="65" applyNumberFormat="1" applyFont="1" applyFill="1" applyBorder="1" applyAlignment="1">
      <alignment vertical="center"/>
      <protection/>
    </xf>
    <xf numFmtId="49" fontId="14" fillId="0" borderId="0" xfId="65" applyNumberFormat="1" applyFont="1" applyFill="1" applyBorder="1" applyAlignment="1">
      <alignment vertical="center"/>
      <protection/>
    </xf>
    <xf numFmtId="180" fontId="0" fillId="0" borderId="0" xfId="65" applyNumberFormat="1" applyFont="1" applyFill="1" applyBorder="1" applyAlignment="1">
      <alignment horizontal="center" vertical="center"/>
      <protection/>
    </xf>
    <xf numFmtId="0" fontId="14" fillId="0" borderId="60" xfId="65" applyNumberFormat="1" applyFont="1" applyFill="1" applyBorder="1" applyAlignment="1">
      <alignment vertical="center"/>
      <protection/>
    </xf>
    <xf numFmtId="0" fontId="0" fillId="0" borderId="65" xfId="65" applyNumberFormat="1" applyFont="1" applyFill="1" applyBorder="1" applyAlignment="1">
      <alignment horizontal="left" vertical="center"/>
      <protection/>
    </xf>
    <xf numFmtId="0" fontId="0" fillId="0" borderId="60" xfId="65" applyNumberFormat="1" applyFont="1" applyFill="1" applyBorder="1" applyAlignment="1">
      <alignment horizontal="left" vertical="center"/>
      <protection/>
    </xf>
    <xf numFmtId="0" fontId="0" fillId="0" borderId="20" xfId="65" applyNumberFormat="1" applyFont="1" applyFill="1" applyBorder="1" applyAlignment="1">
      <alignment horizontal="left" vertical="center"/>
      <protection/>
    </xf>
    <xf numFmtId="0" fontId="15" fillId="0" borderId="65" xfId="65" applyNumberFormat="1" applyFont="1" applyFill="1" applyBorder="1" applyAlignment="1">
      <alignment vertical="center"/>
      <protection/>
    </xf>
    <xf numFmtId="0" fontId="15" fillId="0" borderId="60" xfId="65" applyNumberFormat="1" applyFont="1" applyFill="1" applyBorder="1" applyAlignment="1">
      <alignment vertical="center"/>
      <protection/>
    </xf>
    <xf numFmtId="0" fontId="15" fillId="0" borderId="48" xfId="65" applyNumberFormat="1" applyFont="1" applyFill="1" applyBorder="1" applyAlignment="1">
      <alignment vertical="center"/>
      <protection/>
    </xf>
    <xf numFmtId="0" fontId="0" fillId="0" borderId="68" xfId="65" applyFont="1" applyFill="1" applyBorder="1" applyAlignment="1">
      <alignment vertical="center" wrapText="1"/>
      <protection/>
    </xf>
    <xf numFmtId="49" fontId="0" fillId="0" borderId="47" xfId="65" applyNumberFormat="1" applyFont="1" applyFill="1" applyBorder="1" applyAlignment="1">
      <alignment horizontal="left" vertical="center"/>
      <protection/>
    </xf>
    <xf numFmtId="0" fontId="14" fillId="0" borderId="57" xfId="65" applyNumberFormat="1" applyFont="1" applyFill="1" applyBorder="1" applyAlignment="1">
      <alignment vertical="center"/>
      <protection/>
    </xf>
    <xf numFmtId="182" fontId="22" fillId="0" borderId="34" xfId="65" applyNumberFormat="1" applyFont="1" applyFill="1" applyBorder="1" applyAlignment="1">
      <alignment horizontal="center" vertical="center"/>
      <protection/>
    </xf>
    <xf numFmtId="182" fontId="22" fillId="0" borderId="17" xfId="65" applyNumberFormat="1" applyFont="1" applyFill="1" applyBorder="1" applyAlignment="1">
      <alignment horizontal="center" vertical="center"/>
      <protection/>
    </xf>
    <xf numFmtId="0" fontId="14" fillId="0" borderId="0" xfId="65" applyFont="1" applyFill="1" applyBorder="1" applyAlignment="1">
      <alignment horizontal="center" vertical="center"/>
      <protection/>
    </xf>
    <xf numFmtId="0" fontId="23" fillId="0" borderId="0" xfId="65" applyFont="1" applyFill="1" applyBorder="1" applyAlignment="1">
      <alignment horizontal="center" vertical="center"/>
      <protection/>
    </xf>
    <xf numFmtId="0" fontId="26" fillId="0" borderId="0" xfId="65" applyFont="1" applyFill="1" applyBorder="1" applyAlignment="1">
      <alignment horizontal="center"/>
      <protection/>
    </xf>
    <xf numFmtId="0" fontId="0" fillId="0" borderId="57" xfId="65" applyNumberFormat="1" applyFont="1" applyFill="1" applyBorder="1" applyAlignment="1">
      <alignment horizontal="left" vertical="center"/>
      <protection/>
    </xf>
    <xf numFmtId="0" fontId="0" fillId="0" borderId="0" xfId="65" applyNumberFormat="1" applyFont="1" applyFill="1" applyBorder="1" applyAlignment="1">
      <alignment horizontal="left" vertical="center"/>
      <protection/>
    </xf>
    <xf numFmtId="0" fontId="0" fillId="0" borderId="11" xfId="65" applyNumberFormat="1" applyFont="1" applyFill="1" applyBorder="1" applyAlignment="1">
      <alignment horizontal="left" vertical="center"/>
      <protection/>
    </xf>
    <xf numFmtId="0" fontId="14" fillId="0" borderId="69" xfId="65" applyFont="1" applyFill="1" applyBorder="1" applyAlignment="1">
      <alignment vertical="center"/>
      <protection/>
    </xf>
    <xf numFmtId="0" fontId="14" fillId="0" borderId="23" xfId="65" applyFont="1" applyFill="1" applyBorder="1" applyAlignment="1">
      <alignment vertical="center"/>
      <protection/>
    </xf>
    <xf numFmtId="0" fontId="17" fillId="0" borderId="49" xfId="65" applyFont="1" applyFill="1" applyBorder="1" applyAlignment="1">
      <alignment horizontal="center" vertical="center"/>
      <protection/>
    </xf>
    <xf numFmtId="0" fontId="17" fillId="0" borderId="24" xfId="65" applyFont="1" applyFill="1" applyBorder="1" applyAlignment="1">
      <alignment horizontal="center" vertical="center"/>
      <protection/>
    </xf>
    <xf numFmtId="0" fontId="14" fillId="0" borderId="69" xfId="65" applyFont="1" applyFill="1" applyBorder="1" applyAlignment="1">
      <alignment horizontal="distributed" vertical="center" wrapText="1"/>
      <protection/>
    </xf>
    <xf numFmtId="0" fontId="14" fillId="0" borderId="0" xfId="65" applyFont="1" applyFill="1" applyBorder="1" applyAlignment="1">
      <alignment horizontal="left" vertical="center"/>
      <protection/>
    </xf>
    <xf numFmtId="0" fontId="14" fillId="0" borderId="48" xfId="65" applyFont="1" applyFill="1" applyBorder="1" applyAlignment="1">
      <alignment horizontal="left" vertical="center"/>
      <protection/>
    </xf>
    <xf numFmtId="0" fontId="17" fillId="0" borderId="0" xfId="65" applyFont="1" applyFill="1" applyBorder="1" applyAlignment="1">
      <alignment horizontal="distributed" vertical="center"/>
      <protection/>
    </xf>
    <xf numFmtId="0" fontId="17" fillId="0" borderId="65" xfId="65" applyFont="1" applyFill="1" applyBorder="1" applyAlignment="1">
      <alignment horizontal="distributed" vertical="center"/>
      <protection/>
    </xf>
    <xf numFmtId="0" fontId="14" fillId="0" borderId="0" xfId="65" applyFont="1" applyFill="1" applyBorder="1" applyAlignment="1">
      <alignment horizontal="right" vertical="center"/>
      <protection/>
    </xf>
    <xf numFmtId="49" fontId="12" fillId="0" borderId="39" xfId="64" applyNumberFormat="1" applyFont="1" applyFill="1" applyBorder="1" applyAlignment="1">
      <alignment vertical="center" shrinkToFit="1"/>
      <protection/>
    </xf>
    <xf numFmtId="49" fontId="12" fillId="0" borderId="14" xfId="64" applyNumberFormat="1" applyFont="1" applyFill="1" applyBorder="1" applyAlignment="1">
      <alignment vertical="center" shrinkToFit="1"/>
      <protection/>
    </xf>
    <xf numFmtId="49" fontId="12" fillId="0" borderId="43" xfId="64" applyNumberFormat="1" applyFont="1" applyFill="1" applyBorder="1" applyAlignment="1">
      <alignment vertical="center" shrinkToFit="1"/>
      <protection/>
    </xf>
    <xf numFmtId="0" fontId="12" fillId="0" borderId="39" xfId="64" applyNumberFormat="1" applyFont="1" applyFill="1" applyBorder="1" applyAlignment="1">
      <alignment vertical="center" shrinkToFit="1"/>
      <protection/>
    </xf>
    <xf numFmtId="0" fontId="12" fillId="0" borderId="14" xfId="64" applyNumberFormat="1" applyFont="1" applyFill="1" applyBorder="1" applyAlignment="1">
      <alignment vertical="center" shrinkToFit="1"/>
      <protection/>
    </xf>
    <xf numFmtId="0" fontId="12" fillId="0" borderId="43" xfId="64" applyNumberFormat="1" applyFont="1" applyFill="1" applyBorder="1" applyAlignment="1">
      <alignment vertical="center" shrinkToFit="1"/>
      <protection/>
    </xf>
    <xf numFmtId="41" fontId="14" fillId="0" borderId="38" xfId="64" applyNumberFormat="1" applyFont="1" applyFill="1" applyBorder="1" applyAlignment="1">
      <alignment vertical="center"/>
      <protection/>
    </xf>
    <xf numFmtId="41" fontId="14" fillId="0" borderId="46" xfId="64" applyNumberFormat="1" applyFont="1" applyFill="1" applyBorder="1" applyAlignment="1">
      <alignment vertical="center"/>
      <protection/>
    </xf>
    <xf numFmtId="41" fontId="14" fillId="0" borderId="38" xfId="64" applyNumberFormat="1" applyFont="1" applyFill="1" applyBorder="1" applyAlignment="1">
      <alignment horizontal="center" vertical="center"/>
      <protection/>
    </xf>
    <xf numFmtId="41" fontId="14" fillId="0" borderId="46" xfId="64" applyNumberFormat="1" applyFont="1" applyFill="1" applyBorder="1" applyAlignment="1">
      <alignment horizontal="center" vertical="center"/>
      <protection/>
    </xf>
    <xf numFmtId="41" fontId="14" fillId="0" borderId="58" xfId="64" applyNumberFormat="1" applyFont="1" applyFill="1" applyBorder="1" applyAlignment="1">
      <alignment horizontal="center" vertical="center"/>
      <protection/>
    </xf>
    <xf numFmtId="41" fontId="14" fillId="0" borderId="39" xfId="64" applyNumberFormat="1" applyFont="1" applyFill="1" applyBorder="1" applyAlignment="1">
      <alignment horizontal="center" vertical="center"/>
      <protection/>
    </xf>
    <xf numFmtId="41" fontId="14" fillId="0" borderId="40" xfId="64" applyNumberFormat="1" applyFont="1" applyFill="1" applyBorder="1" applyAlignment="1">
      <alignment horizontal="center" vertical="center"/>
      <protection/>
    </xf>
    <xf numFmtId="41" fontId="14" fillId="0" borderId="13" xfId="64" applyNumberFormat="1" applyFont="1" applyFill="1" applyBorder="1" applyAlignment="1">
      <alignment vertical="center"/>
      <protection/>
    </xf>
    <xf numFmtId="41" fontId="14" fillId="0" borderId="15" xfId="64" applyNumberFormat="1" applyFont="1" applyFill="1" applyBorder="1" applyAlignment="1">
      <alignment vertical="center"/>
      <protection/>
    </xf>
    <xf numFmtId="41" fontId="14" fillId="0" borderId="13" xfId="64" applyNumberFormat="1" applyFont="1" applyFill="1" applyBorder="1" applyAlignment="1">
      <alignment horizontal="center" vertical="center"/>
      <protection/>
    </xf>
    <xf numFmtId="41" fontId="14" fillId="0" borderId="15" xfId="64" applyNumberFormat="1" applyFont="1" applyFill="1" applyBorder="1" applyAlignment="1">
      <alignment horizontal="center" vertical="center"/>
      <protection/>
    </xf>
    <xf numFmtId="41" fontId="14" fillId="0" borderId="12" xfId="64" applyNumberFormat="1" applyFont="1" applyFill="1" applyBorder="1" applyAlignment="1">
      <alignment horizontal="center" vertical="center"/>
      <protection/>
    </xf>
    <xf numFmtId="41" fontId="14" fillId="0" borderId="14" xfId="64" applyNumberFormat="1" applyFont="1" applyFill="1" applyBorder="1" applyAlignment="1">
      <alignment horizontal="center" vertical="center"/>
      <protection/>
    </xf>
    <xf numFmtId="41" fontId="14" fillId="0" borderId="21" xfId="64" applyNumberFormat="1" applyFont="1" applyFill="1" applyBorder="1" applyAlignment="1">
      <alignment horizontal="center" vertical="center"/>
      <protection/>
    </xf>
    <xf numFmtId="41" fontId="14" fillId="0" borderId="12" xfId="64" applyNumberFormat="1" applyFont="1" applyFill="1" applyBorder="1">
      <alignment vertical="center"/>
      <protection/>
    </xf>
    <xf numFmtId="41" fontId="14" fillId="0" borderId="21" xfId="64" applyNumberFormat="1" applyFont="1" applyFill="1" applyBorder="1">
      <alignment vertical="center"/>
      <protection/>
    </xf>
    <xf numFmtId="41" fontId="14" fillId="0" borderId="41" xfId="64" applyNumberFormat="1" applyFont="1" applyFill="1" applyBorder="1" applyAlignment="1">
      <alignment vertical="center"/>
      <protection/>
    </xf>
    <xf numFmtId="41" fontId="14" fillId="0" borderId="50" xfId="64" applyNumberFormat="1" applyFont="1" applyFill="1" applyBorder="1" applyAlignment="1">
      <alignment vertical="center"/>
      <protection/>
    </xf>
    <xf numFmtId="41" fontId="14" fillId="0" borderId="41" xfId="64" applyNumberFormat="1" applyFont="1" applyFill="1" applyBorder="1" applyAlignment="1">
      <alignment horizontal="center" vertical="center"/>
      <protection/>
    </xf>
    <xf numFmtId="41" fontId="14" fillId="0" borderId="50" xfId="64" applyNumberFormat="1" applyFont="1" applyFill="1" applyBorder="1" applyAlignment="1">
      <alignment horizontal="center" vertical="center"/>
      <protection/>
    </xf>
    <xf numFmtId="41" fontId="14" fillId="0" borderId="70" xfId="64" applyNumberFormat="1" applyFont="1" applyFill="1" applyBorder="1">
      <alignment vertical="center"/>
      <protection/>
    </xf>
    <xf numFmtId="41" fontId="14" fillId="0" borderId="43" xfId="64" applyNumberFormat="1" applyFont="1" applyFill="1" applyBorder="1" applyAlignment="1">
      <alignment horizontal="center" vertical="center"/>
      <protection/>
    </xf>
    <xf numFmtId="41" fontId="14" fillId="0" borderId="42" xfId="64" applyNumberFormat="1" applyFont="1" applyFill="1" applyBorder="1">
      <alignment vertical="center"/>
      <protection/>
    </xf>
    <xf numFmtId="41" fontId="14" fillId="0" borderId="42" xfId="64" applyNumberFormat="1" applyFont="1" applyFill="1" applyBorder="1" applyAlignment="1">
      <alignment horizontal="center" vertical="center"/>
      <protection/>
    </xf>
    <xf numFmtId="231" fontId="14" fillId="0" borderId="38" xfId="64" applyNumberFormat="1" applyFont="1" applyFill="1" applyBorder="1">
      <alignment vertical="center"/>
      <protection/>
    </xf>
    <xf numFmtId="231" fontId="14" fillId="0" borderId="46" xfId="64" applyNumberFormat="1" applyFont="1" applyFill="1" applyBorder="1" applyAlignment="1">
      <alignment vertical="center"/>
      <protection/>
    </xf>
    <xf numFmtId="231" fontId="14" fillId="0" borderId="46" xfId="64" applyNumberFormat="1" applyFont="1" applyFill="1" applyBorder="1">
      <alignment vertical="center"/>
      <protection/>
    </xf>
    <xf numFmtId="231" fontId="14" fillId="0" borderId="58" xfId="64" applyNumberFormat="1" applyFont="1" applyFill="1" applyBorder="1">
      <alignment vertical="center"/>
      <protection/>
    </xf>
    <xf numFmtId="231" fontId="14" fillId="0" borderId="39" xfId="64" applyNumberFormat="1" applyFont="1" applyFill="1" applyBorder="1">
      <alignment vertical="center"/>
      <protection/>
    </xf>
    <xf numFmtId="231" fontId="14" fillId="0" borderId="40" xfId="64" applyNumberFormat="1" applyFont="1" applyFill="1" applyBorder="1">
      <alignment vertical="center"/>
      <protection/>
    </xf>
    <xf numFmtId="41" fontId="14" fillId="0" borderId="70" xfId="64" applyNumberFormat="1" applyFont="1" applyFill="1" applyBorder="1" applyAlignment="1">
      <alignment vertical="center"/>
      <protection/>
    </xf>
    <xf numFmtId="41" fontId="14" fillId="0" borderId="43" xfId="64" applyNumberFormat="1" applyFont="1" applyFill="1" applyBorder="1" applyAlignment="1">
      <alignment vertical="center"/>
      <protection/>
    </xf>
    <xf numFmtId="41" fontId="14" fillId="0" borderId="40" xfId="64" applyNumberFormat="1" applyFont="1" applyFill="1" applyBorder="1" applyAlignment="1">
      <alignment vertical="center"/>
      <protection/>
    </xf>
    <xf numFmtId="41" fontId="14" fillId="0" borderId="39" xfId="64" applyNumberFormat="1" applyFont="1" applyFill="1" applyBorder="1" applyAlignment="1">
      <alignment vertical="center"/>
      <protection/>
    </xf>
    <xf numFmtId="41" fontId="14" fillId="0" borderId="21" xfId="64" applyNumberFormat="1" applyFont="1" applyFill="1" applyBorder="1" applyAlignment="1">
      <alignment vertical="center"/>
      <protection/>
    </xf>
    <xf numFmtId="41" fontId="14" fillId="0" borderId="14" xfId="64" applyNumberFormat="1" applyFont="1" applyFill="1" applyBorder="1" applyAlignment="1">
      <alignment vertical="center"/>
      <protection/>
    </xf>
    <xf numFmtId="41" fontId="14" fillId="0" borderId="13" xfId="64" applyNumberFormat="1" applyFont="1" applyFill="1" applyBorder="1">
      <alignment vertical="center"/>
      <protection/>
    </xf>
    <xf numFmtId="41" fontId="14" fillId="0" borderId="41" xfId="64" applyNumberFormat="1" applyFont="1" applyFill="1" applyBorder="1">
      <alignment vertical="center"/>
      <protection/>
    </xf>
    <xf numFmtId="41" fontId="14" fillId="0" borderId="42" xfId="64" applyNumberFormat="1" applyFont="1" applyFill="1" applyBorder="1" applyAlignment="1">
      <alignment vertical="center"/>
      <protection/>
    </xf>
    <xf numFmtId="41" fontId="14" fillId="0" borderId="71" xfId="64" applyNumberFormat="1" applyFont="1" applyFill="1" applyBorder="1" applyAlignment="1">
      <alignment vertical="center"/>
      <protection/>
    </xf>
    <xf numFmtId="0" fontId="14" fillId="0" borderId="10" xfId="64" applyFont="1" applyFill="1" applyBorder="1">
      <alignment vertical="center"/>
      <protection/>
    </xf>
    <xf numFmtId="0" fontId="14" fillId="0" borderId="16" xfId="64" applyFont="1" applyFill="1" applyBorder="1">
      <alignment vertical="center"/>
      <protection/>
    </xf>
    <xf numFmtId="0" fontId="14" fillId="0" borderId="72" xfId="64" applyFont="1" applyFill="1" applyBorder="1">
      <alignment vertical="center"/>
      <protection/>
    </xf>
    <xf numFmtId="0" fontId="5" fillId="0" borderId="14" xfId="65" applyFont="1" applyFill="1" applyBorder="1" applyAlignment="1">
      <alignment horizontal="center" vertical="center"/>
      <protection/>
    </xf>
    <xf numFmtId="0" fontId="5" fillId="0" borderId="12" xfId="65" applyFont="1" applyFill="1" applyBorder="1" applyAlignment="1">
      <alignment horizontal="center" vertical="center"/>
      <protection/>
    </xf>
    <xf numFmtId="0" fontId="5" fillId="0" borderId="17" xfId="65" applyFont="1" applyFill="1" applyBorder="1" applyAlignment="1">
      <alignment horizontal="center" vertical="center"/>
      <protection/>
    </xf>
    <xf numFmtId="0" fontId="5" fillId="0" borderId="18" xfId="65" applyFont="1" applyFill="1" applyBorder="1" applyAlignment="1">
      <alignment horizontal="center" vertical="center"/>
      <protection/>
    </xf>
    <xf numFmtId="0" fontId="5" fillId="0" borderId="19" xfId="65" applyFont="1" applyFill="1" applyBorder="1" applyAlignment="1">
      <alignment horizontal="center" vertical="center"/>
      <protection/>
    </xf>
    <xf numFmtId="0" fontId="5" fillId="0" borderId="34" xfId="65" applyFont="1" applyFill="1" applyBorder="1" applyAlignment="1">
      <alignment horizontal="center" vertical="center"/>
      <protection/>
    </xf>
    <xf numFmtId="0" fontId="21" fillId="0" borderId="43" xfId="65" applyFont="1" applyFill="1" applyBorder="1" applyAlignment="1">
      <alignment horizontal="center" vertical="center"/>
      <protection/>
    </xf>
    <xf numFmtId="0" fontId="21" fillId="0" borderId="70" xfId="65" applyFont="1" applyFill="1" applyBorder="1" applyAlignment="1">
      <alignment horizontal="center" vertical="center"/>
      <protection/>
    </xf>
    <xf numFmtId="180" fontId="5" fillId="0" borderId="73" xfId="65" applyNumberFormat="1" applyFont="1" applyFill="1" applyBorder="1" applyAlignment="1">
      <alignment horizontal="center" vertical="center"/>
      <protection/>
    </xf>
    <xf numFmtId="199" fontId="14" fillId="0" borderId="47" xfId="65" applyNumberFormat="1" applyFont="1" applyFill="1" applyBorder="1" applyAlignment="1">
      <alignment horizontal="right" vertical="center"/>
      <protection/>
    </xf>
    <xf numFmtId="0" fontId="23" fillId="0" borderId="0" xfId="65" applyFont="1" applyFill="1" applyBorder="1" applyAlignment="1">
      <alignment vertical="center"/>
      <protection/>
    </xf>
    <xf numFmtId="0" fontId="0" fillId="0" borderId="74" xfId="65" applyFont="1" applyFill="1" applyBorder="1" applyAlignment="1">
      <alignment vertical="center"/>
      <protection/>
    </xf>
    <xf numFmtId="0" fontId="0" fillId="0" borderId="68" xfId="65" applyFont="1" applyFill="1" applyBorder="1" applyAlignment="1">
      <alignment vertical="center"/>
      <protection/>
    </xf>
    <xf numFmtId="180" fontId="0" fillId="0" borderId="75" xfId="65" applyNumberFormat="1" applyFont="1" applyFill="1" applyBorder="1" applyAlignment="1">
      <alignment vertical="center"/>
      <protection/>
    </xf>
    <xf numFmtId="199" fontId="14" fillId="0" borderId="10" xfId="65" applyNumberFormat="1" applyFont="1" applyFill="1" applyBorder="1" applyAlignment="1">
      <alignment horizontal="right" vertical="center"/>
      <protection/>
    </xf>
    <xf numFmtId="199" fontId="14" fillId="0" borderId="11" xfId="65" applyNumberFormat="1" applyFont="1" applyFill="1" applyBorder="1" applyAlignment="1">
      <alignment horizontal="right" vertical="center"/>
      <protection/>
    </xf>
    <xf numFmtId="0" fontId="14" fillId="0" borderId="38" xfId="65" applyNumberFormat="1" applyFont="1" applyFill="1" applyBorder="1" applyAlignment="1">
      <alignment horizontal="center" vertical="center"/>
      <protection/>
    </xf>
    <xf numFmtId="49" fontId="14" fillId="0" borderId="57" xfId="65" applyNumberFormat="1" applyFont="1" applyFill="1" applyBorder="1" applyAlignment="1">
      <alignment horizontal="left" vertical="center" shrinkToFit="1"/>
      <protection/>
    </xf>
    <xf numFmtId="0" fontId="14" fillId="0" borderId="34" xfId="65" applyNumberFormat="1" applyFont="1" applyFill="1" applyBorder="1" applyAlignment="1">
      <alignment horizontal="center" vertical="center"/>
      <protection/>
    </xf>
    <xf numFmtId="0" fontId="14" fillId="0" borderId="48" xfId="65" applyFont="1" applyFill="1" applyBorder="1" applyAlignment="1">
      <alignment horizontal="left" vertical="center" shrinkToFit="1"/>
      <protection/>
    </xf>
    <xf numFmtId="180" fontId="14" fillId="0" borderId="38" xfId="66" applyNumberFormat="1" applyFont="1" applyFill="1" applyBorder="1" applyAlignment="1">
      <alignment horizontal="center" vertical="center"/>
      <protection/>
    </xf>
    <xf numFmtId="182" fontId="14" fillId="0" borderId="39" xfId="65" applyNumberFormat="1" applyFont="1" applyFill="1" applyBorder="1" applyAlignment="1">
      <alignment horizontal="center" vertical="center"/>
      <protection/>
    </xf>
    <xf numFmtId="227" fontId="14" fillId="0" borderId="46" xfId="65" applyNumberFormat="1" applyFont="1" applyFill="1" applyBorder="1" applyAlignment="1">
      <alignment horizontal="center" vertical="center"/>
      <protection/>
    </xf>
    <xf numFmtId="209" fontId="14" fillId="0" borderId="58" xfId="65" applyNumberFormat="1" applyFont="1" applyFill="1" applyBorder="1" applyAlignment="1">
      <alignment horizontal="right" vertical="center"/>
      <protection/>
    </xf>
    <xf numFmtId="181" fontId="14" fillId="0" borderId="39" xfId="65" applyNumberFormat="1" applyFont="1" applyFill="1" applyBorder="1" applyAlignment="1">
      <alignment horizontal="right" vertical="center"/>
      <protection/>
    </xf>
    <xf numFmtId="181" fontId="14" fillId="0" borderId="40" xfId="65" applyNumberFormat="1" applyFont="1" applyFill="1" applyBorder="1" applyAlignment="1">
      <alignment horizontal="right" vertical="center"/>
      <protection/>
    </xf>
    <xf numFmtId="180" fontId="14" fillId="0" borderId="74" xfId="65" applyNumberFormat="1" applyFont="1" applyFill="1" applyBorder="1" applyAlignment="1">
      <alignment horizontal="center" vertical="center"/>
      <protection/>
    </xf>
    <xf numFmtId="180" fontId="14" fillId="0" borderId="13" xfId="66" applyNumberFormat="1" applyFont="1" applyFill="1" applyBorder="1" applyAlignment="1">
      <alignment horizontal="center" vertical="center"/>
      <protection/>
    </xf>
    <xf numFmtId="182" fontId="14" fillId="0" borderId="14" xfId="65" applyNumberFormat="1" applyFont="1" applyFill="1" applyBorder="1" applyAlignment="1">
      <alignment horizontal="center" vertical="center"/>
      <protection/>
    </xf>
    <xf numFmtId="227" fontId="14" fillId="0" borderId="15" xfId="65" applyNumberFormat="1" applyFont="1" applyFill="1" applyBorder="1" applyAlignment="1">
      <alignment horizontal="center" vertical="center"/>
      <protection/>
    </xf>
    <xf numFmtId="209" fontId="14" fillId="0" borderId="12" xfId="65" applyNumberFormat="1" applyFont="1" applyFill="1" applyBorder="1" applyAlignment="1">
      <alignment horizontal="right" vertical="center"/>
      <protection/>
    </xf>
    <xf numFmtId="181" fontId="14" fillId="0" borderId="14" xfId="65" applyNumberFormat="1" applyFont="1" applyFill="1" applyBorder="1" applyAlignment="1">
      <alignment horizontal="right" vertical="center"/>
      <protection/>
    </xf>
    <xf numFmtId="181" fontId="14" fillId="0" borderId="21" xfId="65" applyNumberFormat="1" applyFont="1" applyFill="1" applyBorder="1" applyAlignment="1">
      <alignment horizontal="right" vertical="center"/>
      <protection/>
    </xf>
    <xf numFmtId="180" fontId="14" fillId="0" borderId="68" xfId="65" applyNumberFormat="1" applyFont="1" applyFill="1" applyBorder="1" applyAlignment="1">
      <alignment horizontal="center" vertical="center"/>
      <protection/>
    </xf>
    <xf numFmtId="182" fontId="14" fillId="0" borderId="15" xfId="65" applyNumberFormat="1" applyFont="1" applyFill="1" applyBorder="1" applyAlignment="1">
      <alignment horizontal="center" vertical="center"/>
      <protection/>
    </xf>
    <xf numFmtId="180" fontId="14" fillId="0" borderId="68" xfId="65" applyNumberFormat="1" applyFont="1" applyFill="1" applyBorder="1" applyAlignment="1">
      <alignment horizontal="right" vertical="center"/>
      <protection/>
    </xf>
    <xf numFmtId="180" fontId="14" fillId="0" borderId="41" xfId="66" applyNumberFormat="1" applyFont="1" applyFill="1" applyBorder="1" applyAlignment="1">
      <alignment horizontal="center" vertical="center"/>
      <protection/>
    </xf>
    <xf numFmtId="182" fontId="14" fillId="0" borderId="43" xfId="65" applyNumberFormat="1" applyFont="1" applyFill="1" applyBorder="1" applyAlignment="1">
      <alignment horizontal="center" vertical="center"/>
      <protection/>
    </xf>
    <xf numFmtId="182" fontId="14" fillId="0" borderId="50" xfId="65" applyNumberFormat="1" applyFont="1" applyFill="1" applyBorder="1" applyAlignment="1">
      <alignment horizontal="center" vertical="center"/>
      <protection/>
    </xf>
    <xf numFmtId="209" fontId="14" fillId="0" borderId="70" xfId="65" applyNumberFormat="1" applyFont="1" applyFill="1" applyBorder="1" applyAlignment="1">
      <alignment horizontal="right" vertical="center"/>
      <protection/>
    </xf>
    <xf numFmtId="181" fontId="14" fillId="0" borderId="43" xfId="65" applyNumberFormat="1" applyFont="1" applyFill="1" applyBorder="1" applyAlignment="1">
      <alignment horizontal="right" vertical="center"/>
      <protection/>
    </xf>
    <xf numFmtId="181" fontId="14" fillId="0" borderId="42" xfId="65" applyNumberFormat="1" applyFont="1" applyFill="1" applyBorder="1" applyAlignment="1">
      <alignment horizontal="right" vertical="center"/>
      <protection/>
    </xf>
    <xf numFmtId="180" fontId="14" fillId="0" borderId="75" xfId="65" applyNumberFormat="1" applyFont="1" applyFill="1" applyBorder="1" applyAlignment="1">
      <alignment horizontal="right" vertical="center"/>
      <protection/>
    </xf>
    <xf numFmtId="223" fontId="0" fillId="0" borderId="70" xfId="66" applyNumberFormat="1" applyFont="1" applyFill="1" applyBorder="1" applyAlignment="1">
      <alignment horizontal="center" vertical="center"/>
      <protection/>
    </xf>
    <xf numFmtId="235" fontId="0" fillId="0" borderId="58" xfId="66" applyNumberFormat="1" applyFont="1" applyFill="1" applyBorder="1" applyAlignment="1">
      <alignment horizontal="center" vertical="center"/>
      <protection/>
    </xf>
    <xf numFmtId="235" fontId="0" fillId="0" borderId="12" xfId="66" applyNumberFormat="1" applyFont="1" applyFill="1" applyBorder="1" applyAlignment="1">
      <alignment horizontal="center" vertical="center"/>
      <protection/>
    </xf>
    <xf numFmtId="0" fontId="5" fillId="0" borderId="47" xfId="65" applyFont="1" applyFill="1" applyBorder="1" applyAlignment="1">
      <alignment horizontal="center" vertical="center" wrapText="1"/>
      <protection/>
    </xf>
    <xf numFmtId="180" fontId="5" fillId="0" borderId="35" xfId="65" applyNumberFormat="1" applyFont="1" applyFill="1" applyBorder="1" applyAlignment="1">
      <alignment horizontal="center" vertical="center" wrapText="1"/>
      <protection/>
    </xf>
    <xf numFmtId="180" fontId="5" fillId="0" borderId="36" xfId="65" applyNumberFormat="1" applyFont="1" applyFill="1" applyBorder="1" applyAlignment="1">
      <alignment horizontal="center" vertical="center" wrapText="1"/>
      <protection/>
    </xf>
    <xf numFmtId="180" fontId="5" fillId="0" borderId="34" xfId="65" applyNumberFormat="1" applyFont="1" applyFill="1" applyBorder="1" applyAlignment="1">
      <alignment horizontal="center" vertical="center" wrapText="1"/>
      <protection/>
    </xf>
    <xf numFmtId="180" fontId="5" fillId="0" borderId="37" xfId="65" applyNumberFormat="1" applyFont="1" applyFill="1" applyBorder="1" applyAlignment="1">
      <alignment horizontal="center" vertical="center" wrapText="1"/>
      <protection/>
    </xf>
    <xf numFmtId="43" fontId="14" fillId="0" borderId="38" xfId="65" applyNumberFormat="1" applyFont="1" applyFill="1" applyBorder="1" applyAlignment="1">
      <alignment horizontal="right" vertical="center"/>
      <protection/>
    </xf>
    <xf numFmtId="43" fontId="14" fillId="0" borderId="39" xfId="65" applyNumberFormat="1" applyFont="1" applyFill="1" applyBorder="1" applyAlignment="1">
      <alignment horizontal="right" vertical="center"/>
      <protection/>
    </xf>
    <xf numFmtId="43" fontId="14" fillId="0" borderId="46" xfId="65" applyNumberFormat="1" applyFont="1" applyFill="1" applyBorder="1" applyAlignment="1">
      <alignment horizontal="right" vertical="center"/>
      <protection/>
    </xf>
    <xf numFmtId="43" fontId="14" fillId="0" borderId="13" xfId="65" applyNumberFormat="1" applyFont="1" applyFill="1" applyBorder="1" applyAlignment="1">
      <alignment horizontal="right" vertical="center"/>
      <protection/>
    </xf>
    <xf numFmtId="43" fontId="14" fillId="0" borderId="14" xfId="65" applyNumberFormat="1" applyFont="1" applyFill="1" applyBorder="1" applyAlignment="1">
      <alignment horizontal="right" vertical="center"/>
      <protection/>
    </xf>
    <xf numFmtId="43" fontId="14" fillId="0" borderId="15" xfId="65" applyNumberFormat="1" applyFont="1" applyFill="1" applyBorder="1" applyAlignment="1">
      <alignment horizontal="right" vertical="center"/>
      <protection/>
    </xf>
    <xf numFmtId="43" fontId="14" fillId="0" borderId="41" xfId="65" applyNumberFormat="1" applyFont="1" applyFill="1" applyBorder="1" applyAlignment="1">
      <alignment horizontal="right" vertical="center"/>
      <protection/>
    </xf>
    <xf numFmtId="43" fontId="14" fillId="0" borderId="43" xfId="65" applyNumberFormat="1" applyFont="1" applyFill="1" applyBorder="1" applyAlignment="1">
      <alignment horizontal="right" vertical="center"/>
      <protection/>
    </xf>
    <xf numFmtId="43" fontId="14" fillId="0" borderId="50" xfId="65" applyNumberFormat="1" applyFont="1" applyFill="1" applyBorder="1" applyAlignment="1">
      <alignment horizontal="right" vertical="center"/>
      <protection/>
    </xf>
    <xf numFmtId="0" fontId="14" fillId="0" borderId="66" xfId="65" applyNumberFormat="1" applyFont="1" applyFill="1" applyBorder="1" applyAlignment="1">
      <alignment horizontal="center" vertical="center"/>
      <protection/>
    </xf>
    <xf numFmtId="0" fontId="14" fillId="0" borderId="17" xfId="65" applyNumberFormat="1" applyFont="1" applyFill="1" applyBorder="1" applyAlignment="1">
      <alignment horizontal="center" vertical="center"/>
      <protection/>
    </xf>
    <xf numFmtId="0" fontId="14" fillId="0" borderId="27" xfId="65" applyNumberFormat="1" applyFont="1" applyFill="1" applyBorder="1" applyAlignment="1">
      <alignment horizontal="center" vertical="center"/>
      <protection/>
    </xf>
    <xf numFmtId="0" fontId="14" fillId="0" borderId="76" xfId="65" applyFont="1" applyFill="1" applyBorder="1" applyAlignment="1">
      <alignment vertical="center"/>
      <protection/>
    </xf>
    <xf numFmtId="0" fontId="14" fillId="0" borderId="77" xfId="65" applyNumberFormat="1" applyFont="1" applyFill="1" applyBorder="1" applyAlignment="1">
      <alignment vertical="center"/>
      <protection/>
    </xf>
    <xf numFmtId="0" fontId="14" fillId="0" borderId="77" xfId="65" applyFont="1" applyFill="1" applyBorder="1" applyAlignment="1">
      <alignment vertical="center"/>
      <protection/>
    </xf>
    <xf numFmtId="0" fontId="17" fillId="0" borderId="50" xfId="65" applyFont="1" applyFill="1" applyBorder="1" applyAlignment="1">
      <alignment horizontal="center" vertical="center" wrapText="1"/>
      <protection/>
    </xf>
    <xf numFmtId="0" fontId="17" fillId="0" borderId="41" xfId="65" applyFont="1" applyFill="1" applyBorder="1" applyAlignment="1">
      <alignment horizontal="center" vertical="center" wrapText="1"/>
      <protection/>
    </xf>
    <xf numFmtId="180" fontId="14" fillId="0" borderId="27" xfId="65" applyNumberFormat="1" applyFont="1" applyFill="1" applyBorder="1" applyAlignment="1">
      <alignment vertical="center"/>
      <protection/>
    </xf>
    <xf numFmtId="180" fontId="14" fillId="0" borderId="29" xfId="65" applyNumberFormat="1" applyFont="1" applyFill="1" applyBorder="1" applyAlignment="1">
      <alignment vertical="center"/>
      <protection/>
    </xf>
    <xf numFmtId="201" fontId="14" fillId="0" borderId="28" xfId="65" applyNumberFormat="1" applyFont="1" applyFill="1" applyBorder="1" applyAlignment="1">
      <alignment horizontal="right" vertical="center"/>
      <protection/>
    </xf>
    <xf numFmtId="225" fontId="14" fillId="0" borderId="27" xfId="65" applyNumberFormat="1" applyFont="1" applyFill="1" applyBorder="1" applyAlignment="1">
      <alignment vertical="center"/>
      <protection/>
    </xf>
    <xf numFmtId="225" fontId="14" fillId="0" borderId="28" xfId="65" applyNumberFormat="1" applyFont="1" applyFill="1" applyBorder="1" applyAlignment="1">
      <alignment vertical="center"/>
      <protection/>
    </xf>
    <xf numFmtId="225" fontId="14" fillId="0" borderId="29" xfId="65" applyNumberFormat="1" applyFont="1" applyFill="1" applyBorder="1" applyAlignment="1">
      <alignment vertical="center"/>
      <protection/>
    </xf>
    <xf numFmtId="225" fontId="14" fillId="0" borderId="78" xfId="65" applyNumberFormat="1" applyFont="1" applyFill="1" applyBorder="1" applyAlignment="1">
      <alignment vertical="center"/>
      <protection/>
    </xf>
    <xf numFmtId="0" fontId="14" fillId="0" borderId="79" xfId="65" applyFont="1" applyFill="1" applyBorder="1" applyAlignment="1">
      <alignment vertical="center"/>
      <protection/>
    </xf>
    <xf numFmtId="180" fontId="14" fillId="0" borderId="38" xfId="65" applyNumberFormat="1" applyFont="1" applyFill="1" applyBorder="1" applyAlignment="1">
      <alignment vertical="center"/>
      <protection/>
    </xf>
    <xf numFmtId="201" fontId="14" fillId="0" borderId="46" xfId="65" applyNumberFormat="1" applyFont="1" applyFill="1" applyBorder="1" applyAlignment="1">
      <alignment horizontal="right" vertical="center"/>
      <protection/>
    </xf>
    <xf numFmtId="225" fontId="14" fillId="0" borderId="38" xfId="65" applyNumberFormat="1" applyFont="1" applyFill="1" applyBorder="1" applyAlignment="1">
      <alignment vertical="center"/>
      <protection/>
    </xf>
    <xf numFmtId="225" fontId="14" fillId="0" borderId="46" xfId="65" applyNumberFormat="1" applyFont="1" applyFill="1" applyBorder="1" applyAlignment="1">
      <alignment vertical="center"/>
      <protection/>
    </xf>
    <xf numFmtId="225" fontId="14" fillId="0" borderId="39" xfId="65" applyNumberFormat="1" applyFont="1" applyFill="1" applyBorder="1" applyAlignment="1">
      <alignment vertical="center"/>
      <protection/>
    </xf>
    <xf numFmtId="225" fontId="14" fillId="0" borderId="58" xfId="65" applyNumberFormat="1" applyFont="1" applyFill="1" applyBorder="1" applyAlignment="1">
      <alignment vertical="center"/>
      <protection/>
    </xf>
    <xf numFmtId="180" fontId="14" fillId="0" borderId="34" xfId="65" applyNumberFormat="1" applyFont="1" applyFill="1" applyBorder="1" applyAlignment="1">
      <alignment vertical="center"/>
      <protection/>
    </xf>
    <xf numFmtId="201" fontId="14" fillId="0" borderId="37" xfId="65" applyNumberFormat="1" applyFont="1" applyFill="1" applyBorder="1" applyAlignment="1">
      <alignment horizontal="right" vertical="center"/>
      <protection/>
    </xf>
    <xf numFmtId="225" fontId="14" fillId="0" borderId="34" xfId="65" applyNumberFormat="1" applyFont="1" applyFill="1" applyBorder="1" applyAlignment="1">
      <alignment vertical="center"/>
      <protection/>
    </xf>
    <xf numFmtId="225" fontId="14" fillId="0" borderId="37" xfId="65" applyNumberFormat="1" applyFont="1" applyFill="1" applyBorder="1" applyAlignment="1">
      <alignment vertical="center"/>
      <protection/>
    </xf>
    <xf numFmtId="225" fontId="14" fillId="0" borderId="35" xfId="65" applyNumberFormat="1" applyFont="1" applyFill="1" applyBorder="1" applyAlignment="1">
      <alignment vertical="center"/>
      <protection/>
    </xf>
    <xf numFmtId="225" fontId="14" fillId="0" borderId="47" xfId="65" applyNumberFormat="1" applyFont="1" applyFill="1" applyBorder="1" applyAlignment="1">
      <alignment vertical="center"/>
      <protection/>
    </xf>
    <xf numFmtId="0" fontId="14" fillId="0" borderId="62" xfId="65" applyFont="1" applyFill="1" applyBorder="1" applyAlignment="1">
      <alignment horizontal="left" vertical="center" indent="1"/>
      <protection/>
    </xf>
    <xf numFmtId="0" fontId="14" fillId="0" borderId="67" xfId="65" applyFont="1" applyFill="1" applyBorder="1" applyAlignment="1">
      <alignment vertical="center"/>
      <protection/>
    </xf>
    <xf numFmtId="0" fontId="14" fillId="0" borderId="26" xfId="65" applyFont="1" applyFill="1" applyBorder="1" applyAlignment="1">
      <alignment horizontal="left" vertical="center" indent="1"/>
      <protection/>
    </xf>
    <xf numFmtId="0" fontId="14" fillId="0" borderId="80" xfId="65" applyFont="1" applyFill="1" applyBorder="1" applyAlignment="1">
      <alignment vertical="center"/>
      <protection/>
    </xf>
    <xf numFmtId="0" fontId="14" fillId="0" borderId="56" xfId="65" applyFont="1" applyFill="1" applyBorder="1" applyAlignment="1">
      <alignment horizontal="left" vertical="center" indent="1"/>
      <protection/>
    </xf>
    <xf numFmtId="199" fontId="14" fillId="0" borderId="58" xfId="65" applyNumberFormat="1" applyFont="1" applyFill="1" applyBorder="1" applyAlignment="1">
      <alignment vertical="center"/>
      <protection/>
    </xf>
    <xf numFmtId="0" fontId="14" fillId="0" borderId="40" xfId="65" applyFont="1" applyFill="1" applyBorder="1" applyAlignment="1">
      <alignment horizontal="left" vertical="center" indent="1"/>
      <protection/>
    </xf>
    <xf numFmtId="199" fontId="14" fillId="0" borderId="10" xfId="65" applyNumberFormat="1" applyFont="1" applyFill="1" applyBorder="1" applyAlignment="1">
      <alignment vertical="center"/>
      <protection/>
    </xf>
    <xf numFmtId="0" fontId="14" fillId="0" borderId="74" xfId="65" applyFont="1" applyFill="1" applyBorder="1" applyAlignment="1">
      <alignment vertical="center"/>
      <protection/>
    </xf>
    <xf numFmtId="0" fontId="14" fillId="0" borderId="59" xfId="65" applyFont="1" applyFill="1" applyBorder="1" applyAlignment="1">
      <alignment horizontal="left" vertical="center" indent="1"/>
      <protection/>
    </xf>
    <xf numFmtId="0" fontId="14" fillId="0" borderId="61" xfId="65" applyFont="1" applyFill="1" applyBorder="1" applyAlignment="1">
      <alignment vertical="center"/>
      <protection/>
    </xf>
    <xf numFmtId="0" fontId="14" fillId="0" borderId="22" xfId="65" applyFont="1" applyFill="1" applyBorder="1" applyAlignment="1">
      <alignment horizontal="left" vertical="center" indent="1"/>
      <protection/>
    </xf>
    <xf numFmtId="0" fontId="14" fillId="0" borderId="81" xfId="65" applyFont="1" applyFill="1" applyBorder="1" applyAlignment="1">
      <alignment vertical="center"/>
      <protection/>
    </xf>
    <xf numFmtId="0" fontId="14" fillId="0" borderId="64" xfId="65" applyFont="1" applyFill="1" applyBorder="1" applyAlignment="1">
      <alignment horizontal="left" vertical="center" indent="1"/>
      <protection/>
    </xf>
    <xf numFmtId="0" fontId="14" fillId="0" borderId="36" xfId="65" applyFont="1" applyFill="1" applyBorder="1" applyAlignment="1">
      <alignment horizontal="left" vertical="center" indent="1"/>
      <protection/>
    </xf>
    <xf numFmtId="0" fontId="17" fillId="0" borderId="50" xfId="0" applyFont="1" applyBorder="1" applyAlignment="1">
      <alignment horizontal="center" vertical="center"/>
    </xf>
    <xf numFmtId="0" fontId="17" fillId="0" borderId="41" xfId="0" applyFont="1" applyBorder="1" applyAlignment="1">
      <alignment horizontal="center" vertical="center"/>
    </xf>
    <xf numFmtId="0" fontId="17" fillId="0" borderId="27" xfId="0" applyFont="1" applyBorder="1" applyAlignment="1">
      <alignment vertical="center"/>
    </xf>
    <xf numFmtId="0" fontId="14" fillId="0" borderId="29" xfId="0" applyFont="1" applyBorder="1" applyAlignment="1">
      <alignment vertical="center"/>
    </xf>
    <xf numFmtId="49" fontId="14" fillId="0" borderId="29" xfId="0" applyNumberFormat="1" applyFont="1" applyBorder="1" applyAlignment="1">
      <alignment vertical="center"/>
    </xf>
    <xf numFmtId="0" fontId="14" fillId="0" borderId="29" xfId="0" applyFont="1" applyBorder="1" applyAlignment="1">
      <alignment horizontal="center" vertical="center"/>
    </xf>
    <xf numFmtId="176" fontId="14" fillId="0" borderId="28" xfId="0" applyNumberFormat="1" applyFont="1" applyBorder="1" applyAlignment="1">
      <alignment vertical="center"/>
    </xf>
    <xf numFmtId="187" fontId="14" fillId="0" borderId="27" xfId="0" applyNumberFormat="1" applyFont="1" applyBorder="1" applyAlignment="1">
      <alignment vertical="center"/>
    </xf>
    <xf numFmtId="41" fontId="14" fillId="0" borderId="28" xfId="0" applyNumberFormat="1" applyFont="1" applyBorder="1" applyAlignment="1">
      <alignment vertical="center"/>
    </xf>
    <xf numFmtId="0" fontId="14" fillId="0" borderId="79" xfId="0" applyFont="1" applyBorder="1" applyAlignment="1">
      <alignment vertical="center"/>
    </xf>
    <xf numFmtId="191" fontId="14" fillId="0" borderId="0" xfId="64" applyNumberFormat="1" applyFont="1" applyFill="1" applyAlignment="1">
      <alignment horizontal="center" vertical="center"/>
      <protection/>
    </xf>
    <xf numFmtId="191" fontId="14" fillId="0" borderId="0" xfId="64" applyNumberFormat="1" applyFont="1" applyFill="1">
      <alignment vertical="center"/>
      <protection/>
    </xf>
    <xf numFmtId="0" fontId="14" fillId="0" borderId="27" xfId="64" applyFont="1" applyFill="1" applyBorder="1" applyAlignment="1">
      <alignment horizontal="center" vertical="center" shrinkToFit="1"/>
      <protection/>
    </xf>
    <xf numFmtId="186" fontId="14" fillId="0" borderId="29" xfId="64" applyNumberFormat="1" applyFont="1" applyFill="1" applyBorder="1" applyAlignment="1">
      <alignment vertical="center" shrinkToFit="1"/>
      <protection/>
    </xf>
    <xf numFmtId="186" fontId="14" fillId="0" borderId="28" xfId="64" applyNumberFormat="1" applyFont="1" applyFill="1" applyBorder="1" applyAlignment="1">
      <alignment horizontal="center" vertical="center" shrinkToFit="1"/>
      <protection/>
    </xf>
    <xf numFmtId="41" fontId="14" fillId="0" borderId="77" xfId="64" applyNumberFormat="1" applyFont="1" applyFill="1" applyBorder="1" applyAlignment="1">
      <alignment vertical="center" shrinkToFit="1"/>
      <protection/>
    </xf>
    <xf numFmtId="185" fontId="14" fillId="0" borderId="28" xfId="64" applyNumberFormat="1" applyFont="1" applyFill="1" applyBorder="1" applyAlignment="1">
      <alignment vertical="center" shrinkToFit="1"/>
      <protection/>
    </xf>
    <xf numFmtId="41" fontId="14" fillId="0" borderId="82" xfId="64" applyNumberFormat="1" applyFont="1" applyFill="1" applyBorder="1" applyAlignment="1">
      <alignment vertical="center" shrinkToFit="1"/>
      <protection/>
    </xf>
    <xf numFmtId="186" fontId="14" fillId="0" borderId="82" xfId="64" applyNumberFormat="1" applyFont="1" applyFill="1" applyBorder="1" applyAlignment="1">
      <alignment vertical="center" shrinkToFit="1"/>
      <protection/>
    </xf>
    <xf numFmtId="0" fontId="14" fillId="0" borderId="13" xfId="64" applyFont="1" applyFill="1" applyBorder="1" applyAlignment="1">
      <alignment horizontal="center" vertical="center" shrinkToFit="1"/>
      <protection/>
    </xf>
    <xf numFmtId="186" fontId="14" fillId="0" borderId="14" xfId="64" applyNumberFormat="1" applyFont="1" applyFill="1" applyBorder="1" applyAlignment="1">
      <alignment vertical="center" shrinkToFit="1"/>
      <protection/>
    </xf>
    <xf numFmtId="186" fontId="14" fillId="0" borderId="15" xfId="64" applyNumberFormat="1" applyFont="1" applyFill="1" applyBorder="1" applyAlignment="1">
      <alignment horizontal="center" vertical="center" shrinkToFit="1"/>
      <protection/>
    </xf>
    <xf numFmtId="41" fontId="14" fillId="0" borderId="83" xfId="64" applyNumberFormat="1" applyFont="1" applyFill="1" applyBorder="1" applyAlignment="1">
      <alignment vertical="center" shrinkToFit="1"/>
      <protection/>
    </xf>
    <xf numFmtId="185" fontId="14" fillId="0" borderId="15" xfId="64" applyNumberFormat="1" applyFont="1" applyFill="1" applyBorder="1" applyAlignment="1">
      <alignment vertical="center" shrinkToFit="1"/>
      <protection/>
    </xf>
    <xf numFmtId="41" fontId="14" fillId="0" borderId="68" xfId="64" applyNumberFormat="1" applyFont="1" applyFill="1" applyBorder="1" applyAlignment="1">
      <alignment vertical="center" shrinkToFit="1"/>
      <protection/>
    </xf>
    <xf numFmtId="186" fontId="14" fillId="0" borderId="68" xfId="64" applyNumberFormat="1" applyFont="1" applyFill="1" applyBorder="1" applyAlignment="1">
      <alignment vertical="center" shrinkToFit="1"/>
      <protection/>
    </xf>
    <xf numFmtId="0" fontId="14" fillId="0" borderId="41" xfId="64" applyFont="1" applyFill="1" applyBorder="1" applyAlignment="1">
      <alignment horizontal="center" vertical="center" shrinkToFit="1"/>
      <protection/>
    </xf>
    <xf numFmtId="186" fontId="14" fillId="0" borderId="43" xfId="64" applyNumberFormat="1" applyFont="1" applyFill="1" applyBorder="1" applyAlignment="1">
      <alignment vertical="center" shrinkToFit="1"/>
      <protection/>
    </xf>
    <xf numFmtId="186" fontId="14" fillId="0" borderId="50" xfId="64" applyNumberFormat="1" applyFont="1" applyFill="1" applyBorder="1" applyAlignment="1">
      <alignment horizontal="center" vertical="center" shrinkToFit="1"/>
      <protection/>
    </xf>
    <xf numFmtId="41" fontId="14" fillId="0" borderId="84" xfId="64" applyNumberFormat="1" applyFont="1" applyFill="1" applyBorder="1" applyAlignment="1">
      <alignment vertical="center" shrinkToFit="1"/>
      <protection/>
    </xf>
    <xf numFmtId="185" fontId="14" fillId="0" borderId="50" xfId="64" applyNumberFormat="1" applyFont="1" applyFill="1" applyBorder="1" applyAlignment="1">
      <alignment vertical="center" shrinkToFit="1"/>
      <protection/>
    </xf>
    <xf numFmtId="41" fontId="14" fillId="0" borderId="75" xfId="64" applyNumberFormat="1" applyFont="1" applyFill="1" applyBorder="1" applyAlignment="1">
      <alignment vertical="center" shrinkToFit="1"/>
      <protection/>
    </xf>
    <xf numFmtId="186" fontId="14" fillId="0" borderId="75" xfId="64" applyNumberFormat="1" applyFont="1" applyFill="1" applyBorder="1" applyAlignment="1">
      <alignment vertical="center" shrinkToFit="1"/>
      <protection/>
    </xf>
    <xf numFmtId="231" fontId="14" fillId="0" borderId="57" xfId="64" applyNumberFormat="1" applyFont="1" applyFill="1" applyBorder="1" applyAlignment="1">
      <alignment vertical="center" shrinkToFit="1"/>
      <protection/>
    </xf>
    <xf numFmtId="231" fontId="14" fillId="0" borderId="46" xfId="64" applyNumberFormat="1" applyFont="1" applyFill="1" applyBorder="1" applyAlignment="1">
      <alignment vertical="center" shrinkToFit="1"/>
      <protection/>
    </xf>
    <xf numFmtId="231" fontId="14" fillId="0" borderId="82" xfId="64" applyNumberFormat="1" applyFont="1" applyFill="1" applyBorder="1" applyAlignment="1">
      <alignment vertical="center" shrinkToFit="1"/>
      <protection/>
    </xf>
    <xf numFmtId="0" fontId="14" fillId="0" borderId="74" xfId="64" applyFont="1" applyFill="1" applyBorder="1" applyAlignment="1">
      <alignment vertical="center" shrinkToFit="1"/>
      <protection/>
    </xf>
    <xf numFmtId="0" fontId="14" fillId="0" borderId="50" xfId="64" applyFont="1" applyFill="1" applyBorder="1" applyAlignment="1">
      <alignment vertical="center" shrinkToFit="1"/>
      <protection/>
    </xf>
    <xf numFmtId="176" fontId="14" fillId="0" borderId="84" xfId="64" applyNumberFormat="1" applyFont="1" applyFill="1" applyBorder="1" applyAlignment="1">
      <alignment vertical="center" shrinkToFit="1"/>
      <protection/>
    </xf>
    <xf numFmtId="176" fontId="14" fillId="0" borderId="75" xfId="64" applyNumberFormat="1" applyFont="1" applyFill="1" applyBorder="1" applyAlignment="1">
      <alignment vertical="center" shrinkToFit="1"/>
      <protection/>
    </xf>
    <xf numFmtId="0" fontId="14" fillId="0" borderId="75" xfId="64" applyFont="1" applyFill="1" applyBorder="1" applyAlignment="1">
      <alignment vertical="center" shrinkToFit="1"/>
      <protection/>
    </xf>
    <xf numFmtId="0" fontId="5" fillId="0" borderId="49" xfId="65" applyFont="1" applyFill="1" applyBorder="1" applyAlignment="1">
      <alignment horizontal="center" vertical="center" wrapText="1"/>
      <protection/>
    </xf>
    <xf numFmtId="187" fontId="14" fillId="0" borderId="52" xfId="0" applyNumberFormat="1" applyFont="1" applyBorder="1" applyAlignment="1">
      <alignment vertical="center"/>
    </xf>
    <xf numFmtId="41" fontId="14" fillId="0" borderId="53" xfId="0" applyNumberFormat="1" applyFont="1" applyBorder="1" applyAlignment="1">
      <alignment vertical="center"/>
    </xf>
    <xf numFmtId="176" fontId="14" fillId="0" borderId="69" xfId="0" applyNumberFormat="1" applyFont="1" applyBorder="1" applyAlignment="1">
      <alignment vertical="center"/>
    </xf>
    <xf numFmtId="0" fontId="14" fillId="0" borderId="52" xfId="0" applyFont="1" applyBorder="1" applyAlignment="1">
      <alignment vertical="center"/>
    </xf>
    <xf numFmtId="0" fontId="17" fillId="0" borderId="24" xfId="65" applyFont="1" applyFill="1" applyBorder="1" applyAlignment="1">
      <alignment horizontal="center" vertical="center" wrapText="1"/>
      <protection/>
    </xf>
    <xf numFmtId="0" fontId="5" fillId="0" borderId="45" xfId="64" applyFont="1" applyFill="1" applyBorder="1" applyAlignment="1">
      <alignment horizontal="center" vertical="center" shrinkToFit="1"/>
      <protection/>
    </xf>
    <xf numFmtId="0" fontId="12" fillId="0" borderId="0" xfId="61" applyFont="1" applyAlignment="1">
      <alignment horizontal="right" vertical="center"/>
      <protection/>
    </xf>
    <xf numFmtId="0" fontId="12" fillId="0" borderId="0" xfId="61" applyFont="1" applyAlignment="1">
      <alignment vertical="center"/>
      <protection/>
    </xf>
    <xf numFmtId="0" fontId="12" fillId="0" borderId="0" xfId="61" applyFont="1" applyAlignment="1">
      <alignment horizontal="center" vertical="center"/>
      <protection/>
    </xf>
    <xf numFmtId="0" fontId="12" fillId="0" borderId="0" xfId="61" applyFont="1" applyAlignment="1">
      <alignment horizontal="left" vertical="center"/>
      <protection/>
    </xf>
    <xf numFmtId="0" fontId="12" fillId="0" borderId="0" xfId="61" applyFont="1" applyAlignment="1">
      <alignment vertical="top"/>
      <protection/>
    </xf>
    <xf numFmtId="0" fontId="12" fillId="0" borderId="85" xfId="61" applyFont="1" applyBorder="1" applyAlignment="1">
      <alignment horizontal="center"/>
      <protection/>
    </xf>
    <xf numFmtId="0" fontId="12" fillId="0" borderId="86" xfId="61" applyFont="1" applyBorder="1" applyAlignment="1">
      <alignment horizontal="center"/>
      <protection/>
    </xf>
    <xf numFmtId="0" fontId="12" fillId="0" borderId="64" xfId="61" applyFont="1" applyBorder="1" applyAlignment="1">
      <alignment horizontal="center" vertical="top"/>
      <protection/>
    </xf>
    <xf numFmtId="0" fontId="12" fillId="0" borderId="87" xfId="61" applyFont="1" applyBorder="1" applyAlignment="1">
      <alignment horizontal="center" vertical="top"/>
      <protection/>
    </xf>
    <xf numFmtId="0" fontId="12" fillId="0" borderId="88" xfId="61" applyFont="1" applyBorder="1" applyAlignment="1">
      <alignment horizontal="left" vertical="center"/>
      <protection/>
    </xf>
    <xf numFmtId="0" fontId="12" fillId="0" borderId="77" xfId="61" applyFont="1" applyBorder="1" applyAlignment="1">
      <alignment horizontal="right" vertical="center"/>
      <protection/>
    </xf>
    <xf numFmtId="0" fontId="12" fillId="0" borderId="77" xfId="61" applyFont="1" applyBorder="1" applyAlignment="1">
      <alignment vertical="center"/>
      <protection/>
    </xf>
    <xf numFmtId="49" fontId="12" fillId="0" borderId="89" xfId="61" applyNumberFormat="1" applyFont="1" applyBorder="1" applyAlignment="1">
      <alignment horizontal="center" vertical="center"/>
      <protection/>
    </xf>
    <xf numFmtId="0" fontId="12" fillId="0" borderId="90" xfId="61" applyFont="1" applyBorder="1" applyAlignment="1">
      <alignment horizontal="left" vertical="center"/>
      <protection/>
    </xf>
    <xf numFmtId="0" fontId="12" fillId="0" borderId="79" xfId="61" applyFont="1" applyBorder="1" applyAlignment="1">
      <alignment vertical="center"/>
      <protection/>
    </xf>
    <xf numFmtId="49" fontId="12" fillId="0" borderId="91" xfId="61" applyNumberFormat="1" applyFont="1" applyBorder="1" applyAlignment="1">
      <alignment horizontal="center" vertical="center"/>
      <protection/>
    </xf>
    <xf numFmtId="181" fontId="12" fillId="0" borderId="0" xfId="61" applyNumberFormat="1" applyFont="1" applyFill="1" applyBorder="1" applyAlignment="1">
      <alignment horizontal="right" vertical="center"/>
      <protection/>
    </xf>
    <xf numFmtId="0" fontId="12" fillId="0" borderId="92" xfId="61" applyFont="1" applyBorder="1" applyAlignment="1">
      <alignment horizontal="left" vertical="center"/>
      <protection/>
    </xf>
    <xf numFmtId="0" fontId="12" fillId="0" borderId="83" xfId="61" applyFont="1" applyBorder="1" applyAlignment="1">
      <alignment horizontal="right" vertical="center"/>
      <protection/>
    </xf>
    <xf numFmtId="0" fontId="12" fillId="0" borderId="83" xfId="61" applyFont="1" applyBorder="1" applyAlignment="1">
      <alignment vertical="center"/>
      <protection/>
    </xf>
    <xf numFmtId="49" fontId="12" fillId="0" borderId="93" xfId="61" applyNumberFormat="1" applyFont="1" applyBorder="1" applyAlignment="1">
      <alignment horizontal="center" vertical="center"/>
      <protection/>
    </xf>
    <xf numFmtId="0" fontId="12" fillId="0" borderId="94" xfId="61" applyFont="1" applyBorder="1" applyAlignment="1">
      <alignment horizontal="left" vertical="center"/>
      <protection/>
    </xf>
    <xf numFmtId="0" fontId="12" fillId="0" borderId="16" xfId="61" applyFont="1" applyBorder="1" applyAlignment="1">
      <alignment vertical="center"/>
      <protection/>
    </xf>
    <xf numFmtId="49" fontId="12" fillId="0" borderId="95" xfId="61" applyNumberFormat="1" applyFont="1" applyBorder="1" applyAlignment="1">
      <alignment horizontal="center" vertical="center"/>
      <protection/>
    </xf>
    <xf numFmtId="49" fontId="12" fillId="0" borderId="95" xfId="61" applyNumberFormat="1" applyFont="1" applyBorder="1" applyAlignment="1">
      <alignment vertical="center"/>
      <protection/>
    </xf>
    <xf numFmtId="0" fontId="12" fillId="0" borderId="96" xfId="61" applyFont="1" applyBorder="1" applyAlignment="1">
      <alignment horizontal="left" vertical="center"/>
      <protection/>
    </xf>
    <xf numFmtId="0" fontId="12" fillId="0" borderId="97" xfId="61" applyFont="1" applyBorder="1" applyAlignment="1">
      <alignment horizontal="right" vertical="center"/>
      <protection/>
    </xf>
    <xf numFmtId="0" fontId="12" fillId="0" borderId="97" xfId="61" applyFont="1" applyBorder="1" applyAlignment="1">
      <alignment vertical="center"/>
      <protection/>
    </xf>
    <xf numFmtId="49" fontId="12" fillId="0" borderId="98" xfId="61" applyNumberFormat="1" applyFont="1" applyBorder="1" applyAlignment="1">
      <alignment horizontal="center" vertical="center"/>
      <protection/>
    </xf>
    <xf numFmtId="0" fontId="12" fillId="0" borderId="99" xfId="61" applyFont="1" applyBorder="1" applyAlignment="1">
      <alignment horizontal="left" vertical="center"/>
      <protection/>
    </xf>
    <xf numFmtId="0" fontId="12" fillId="0" borderId="100" xfId="61" applyFont="1" applyBorder="1" applyAlignment="1">
      <alignment vertical="center"/>
      <protection/>
    </xf>
    <xf numFmtId="49" fontId="12" fillId="0" borderId="101" xfId="61" applyNumberFormat="1" applyFont="1" applyBorder="1" applyAlignment="1">
      <alignment vertical="center"/>
      <protection/>
    </xf>
    <xf numFmtId="0" fontId="14" fillId="0" borderId="0" xfId="61" applyFont="1" applyAlignment="1">
      <alignment horizontal="left" vertical="center"/>
      <protection/>
    </xf>
    <xf numFmtId="0" fontId="14" fillId="0" borderId="0" xfId="61" applyFont="1" applyAlignment="1">
      <alignment vertical="center"/>
      <protection/>
    </xf>
    <xf numFmtId="0" fontId="14" fillId="0" borderId="0" xfId="61" applyFont="1" applyAlignment="1">
      <alignment horizontal="right" vertical="center"/>
      <protection/>
    </xf>
    <xf numFmtId="49" fontId="12" fillId="0" borderId="102" xfId="61" applyNumberFormat="1" applyFont="1" applyBorder="1" applyAlignment="1">
      <alignment horizontal="center" vertical="center"/>
      <protection/>
    </xf>
    <xf numFmtId="0" fontId="12" fillId="0" borderId="103" xfId="61" applyFont="1" applyBorder="1" applyAlignment="1">
      <alignment horizontal="left" vertical="center"/>
      <protection/>
    </xf>
    <xf numFmtId="0" fontId="12" fillId="0" borderId="57" xfId="61" applyFont="1" applyBorder="1" applyAlignment="1">
      <alignment horizontal="right" vertical="center"/>
      <protection/>
    </xf>
    <xf numFmtId="0" fontId="12" fillId="0" borderId="57" xfId="61" applyFont="1" applyBorder="1" applyAlignment="1">
      <alignment vertical="center"/>
      <protection/>
    </xf>
    <xf numFmtId="49" fontId="12" fillId="0" borderId="56" xfId="61" applyNumberFormat="1" applyFont="1" applyBorder="1" applyAlignment="1">
      <alignment horizontal="center" vertical="center"/>
      <protection/>
    </xf>
    <xf numFmtId="0" fontId="12" fillId="0" borderId="104" xfId="61" applyFont="1" applyBorder="1" applyAlignment="1">
      <alignment horizontal="left" vertical="center"/>
      <protection/>
    </xf>
    <xf numFmtId="0" fontId="12" fillId="0" borderId="10" xfId="61" applyFont="1" applyBorder="1" applyAlignment="1">
      <alignment vertical="center"/>
      <protection/>
    </xf>
    <xf numFmtId="0" fontId="12" fillId="0" borderId="105" xfId="61" applyFont="1" applyBorder="1" applyAlignment="1">
      <alignment horizontal="left" vertical="center"/>
      <protection/>
    </xf>
    <xf numFmtId="0" fontId="12" fillId="0" borderId="60" xfId="61" applyFont="1" applyBorder="1" applyAlignment="1">
      <alignment horizontal="right" vertical="center"/>
      <protection/>
    </xf>
    <xf numFmtId="0" fontId="12" fillId="0" borderId="60" xfId="61" applyFont="1" applyBorder="1" applyAlignment="1">
      <alignment vertical="center"/>
      <protection/>
    </xf>
    <xf numFmtId="49" fontId="12" fillId="0" borderId="59" xfId="61" applyNumberFormat="1" applyFont="1" applyBorder="1" applyAlignment="1">
      <alignment horizontal="center" vertical="center"/>
      <protection/>
    </xf>
    <xf numFmtId="0" fontId="12" fillId="0" borderId="106" xfId="61" applyFont="1" applyBorder="1" applyAlignment="1">
      <alignment horizontal="left" vertical="center"/>
      <protection/>
    </xf>
    <xf numFmtId="0" fontId="12" fillId="0" borderId="20" xfId="61" applyFont="1" applyBorder="1" applyAlignment="1">
      <alignment vertical="center"/>
      <protection/>
    </xf>
    <xf numFmtId="49" fontId="12" fillId="0" borderId="107" xfId="61" applyNumberFormat="1" applyFont="1" applyBorder="1" applyAlignment="1">
      <alignment horizontal="center" vertical="center"/>
      <protection/>
    </xf>
    <xf numFmtId="0" fontId="12" fillId="0" borderId="108" xfId="61" applyFont="1" applyBorder="1" applyAlignment="1">
      <alignment horizontal="left" vertical="center"/>
      <protection/>
    </xf>
    <xf numFmtId="0" fontId="12" fillId="0" borderId="65" xfId="61" applyFont="1" applyBorder="1" applyAlignment="1">
      <alignment horizontal="right" vertical="center"/>
      <protection/>
    </xf>
    <xf numFmtId="0" fontId="12" fillId="0" borderId="65" xfId="61" applyFont="1" applyBorder="1" applyAlignment="1">
      <alignment vertical="center"/>
      <protection/>
    </xf>
    <xf numFmtId="49" fontId="12" fillId="0" borderId="65" xfId="61" applyNumberFormat="1" applyFont="1" applyBorder="1" applyAlignment="1">
      <alignment horizontal="center" vertical="center"/>
      <protection/>
    </xf>
    <xf numFmtId="0" fontId="12" fillId="0" borderId="109" xfId="61" applyFont="1" applyBorder="1" applyAlignment="1">
      <alignment horizontal="left" vertical="center"/>
      <protection/>
    </xf>
    <xf numFmtId="49" fontId="12" fillId="0" borderId="110" xfId="61" applyNumberFormat="1" applyFont="1" applyBorder="1" applyAlignment="1">
      <alignment horizontal="center" vertical="center"/>
      <protection/>
    </xf>
    <xf numFmtId="0" fontId="12" fillId="0" borderId="111" xfId="61" applyFont="1" applyBorder="1" applyAlignment="1">
      <alignment horizontal="left" vertical="center"/>
      <protection/>
    </xf>
    <xf numFmtId="0" fontId="12" fillId="0" borderId="112" xfId="61" applyFont="1" applyBorder="1" applyAlignment="1">
      <alignment horizontal="right" vertical="center"/>
      <protection/>
    </xf>
    <xf numFmtId="0" fontId="12" fillId="0" borderId="112" xfId="61" applyFont="1" applyBorder="1" applyAlignment="1">
      <alignment vertical="center"/>
      <protection/>
    </xf>
    <xf numFmtId="49" fontId="12" fillId="0" borderId="112" xfId="61" applyNumberFormat="1" applyFont="1" applyBorder="1" applyAlignment="1">
      <alignment horizontal="center" vertical="center"/>
      <protection/>
    </xf>
    <xf numFmtId="0" fontId="12" fillId="0" borderId="113" xfId="61" applyFont="1" applyBorder="1" applyAlignment="1">
      <alignment horizontal="left" vertical="center"/>
      <protection/>
    </xf>
    <xf numFmtId="49" fontId="12" fillId="0" borderId="114" xfId="61" applyNumberFormat="1" applyFont="1" applyBorder="1" applyAlignment="1">
      <alignment vertical="center"/>
      <protection/>
    </xf>
    <xf numFmtId="0" fontId="14" fillId="0" borderId="0" xfId="62" applyNumberFormat="1" applyFont="1" applyFill="1" applyAlignment="1">
      <alignment vertical="center" wrapText="1"/>
      <protection/>
    </xf>
    <xf numFmtId="0" fontId="6" fillId="0" borderId="0" xfId="62" applyNumberFormat="1" applyFont="1" applyFill="1" applyAlignment="1">
      <alignment vertical="center" wrapText="1"/>
      <protection/>
    </xf>
    <xf numFmtId="0" fontId="14" fillId="0" borderId="0" xfId="62" applyNumberFormat="1" applyFont="1" applyFill="1" applyAlignment="1">
      <alignment horizontal="center" vertical="center" wrapText="1"/>
      <protection/>
    </xf>
    <xf numFmtId="0" fontId="31" fillId="0" borderId="0" xfId="62" applyNumberFormat="1" applyFont="1" applyFill="1" applyAlignment="1">
      <alignment horizontal="center" vertical="center" wrapText="1"/>
      <protection/>
    </xf>
    <xf numFmtId="49" fontId="14" fillId="0" borderId="0" xfId="62" applyNumberFormat="1" applyFont="1" applyFill="1" applyAlignment="1">
      <alignment horizontal="center" vertical="center" wrapText="1"/>
      <protection/>
    </xf>
    <xf numFmtId="49" fontId="31" fillId="0" borderId="0" xfId="62" applyNumberFormat="1" applyFont="1" applyFill="1" applyAlignment="1">
      <alignment horizontal="center" vertical="center" wrapText="1"/>
      <protection/>
    </xf>
    <xf numFmtId="0" fontId="12" fillId="0" borderId="48" xfId="62" applyNumberFormat="1" applyFont="1" applyFill="1" applyBorder="1" applyAlignment="1">
      <alignment horizontal="left" vertical="center" wrapText="1"/>
      <protection/>
    </xf>
    <xf numFmtId="0" fontId="9" fillId="0" borderId="0" xfId="62" applyNumberFormat="1" applyFont="1" applyFill="1" applyAlignment="1">
      <alignment horizontal="center" vertical="center" wrapText="1"/>
      <protection/>
    </xf>
    <xf numFmtId="0" fontId="8" fillId="0" borderId="23" xfId="62" applyNumberFormat="1" applyFont="1" applyFill="1" applyBorder="1" applyAlignment="1">
      <alignment vertical="center" wrapText="1"/>
      <protection/>
    </xf>
    <xf numFmtId="0" fontId="9" fillId="0" borderId="49" xfId="62" applyNumberFormat="1" applyFont="1" applyFill="1" applyBorder="1" applyAlignment="1">
      <alignment vertical="center" wrapText="1"/>
      <protection/>
    </xf>
    <xf numFmtId="0" fontId="9" fillId="0" borderId="49" xfId="62" applyNumberFormat="1" applyFont="1" applyFill="1" applyBorder="1" applyAlignment="1">
      <alignment horizontal="center" vertical="center" wrapText="1"/>
      <protection/>
    </xf>
    <xf numFmtId="0" fontId="9" fillId="0" borderId="69" xfId="62" applyNumberFormat="1" applyFont="1" applyFill="1" applyBorder="1" applyAlignment="1">
      <alignment horizontal="center" vertical="center" wrapText="1"/>
      <protection/>
    </xf>
    <xf numFmtId="0" fontId="9" fillId="0" borderId="0" xfId="62" applyNumberFormat="1" applyFont="1" applyFill="1" applyAlignment="1">
      <alignment vertical="center" wrapText="1"/>
      <protection/>
    </xf>
    <xf numFmtId="49" fontId="9" fillId="0" borderId="49" xfId="62" applyNumberFormat="1" applyFont="1" applyFill="1" applyBorder="1" applyAlignment="1">
      <alignment horizontal="center" vertical="center" wrapText="1"/>
      <protection/>
    </xf>
    <xf numFmtId="49" fontId="9" fillId="0" borderId="69" xfId="62" applyNumberFormat="1" applyFont="1" applyFill="1" applyBorder="1" applyAlignment="1">
      <alignment horizontal="center" vertical="center" wrapText="1"/>
      <protection/>
    </xf>
    <xf numFmtId="0" fontId="33" fillId="0" borderId="27" xfId="62" applyNumberFormat="1" applyFont="1" applyFill="1" applyBorder="1" applyAlignment="1">
      <alignment vertical="center" wrapText="1"/>
      <protection/>
    </xf>
    <xf numFmtId="0" fontId="33" fillId="0" borderId="29" xfId="62" applyNumberFormat="1" applyFont="1" applyFill="1" applyBorder="1" applyAlignment="1">
      <alignment vertical="center" wrapText="1"/>
      <protection/>
    </xf>
    <xf numFmtId="0" fontId="33" fillId="0" borderId="76" xfId="62" applyNumberFormat="1" applyFont="1" applyFill="1" applyBorder="1" applyAlignment="1">
      <alignment horizontal="center" vertical="center" wrapText="1"/>
      <protection/>
    </xf>
    <xf numFmtId="0" fontId="33" fillId="0" borderId="28" xfId="62" applyNumberFormat="1" applyFont="1" applyFill="1" applyBorder="1" applyAlignment="1">
      <alignment horizontal="center" vertical="center" wrapText="1"/>
      <protection/>
    </xf>
    <xf numFmtId="0" fontId="33" fillId="0" borderId="38" xfId="62" applyNumberFormat="1" applyFont="1" applyFill="1" applyBorder="1" applyAlignment="1">
      <alignment vertical="center" wrapText="1"/>
      <protection/>
    </xf>
    <xf numFmtId="0" fontId="33" fillId="0" borderId="39" xfId="62" applyNumberFormat="1" applyFont="1" applyFill="1" applyBorder="1" applyAlignment="1">
      <alignment vertical="center" wrapText="1"/>
      <protection/>
    </xf>
    <xf numFmtId="49" fontId="33" fillId="0" borderId="40" xfId="62" applyNumberFormat="1" applyFont="1" applyFill="1" applyBorder="1" applyAlignment="1">
      <alignment horizontal="center" vertical="center" wrapText="1"/>
      <protection/>
    </xf>
    <xf numFmtId="49" fontId="33" fillId="0" borderId="28" xfId="62" applyNumberFormat="1" applyFont="1" applyFill="1" applyBorder="1" applyAlignment="1">
      <alignment horizontal="center" vertical="center" wrapText="1"/>
      <protection/>
    </xf>
    <xf numFmtId="0" fontId="33" fillId="0" borderId="13" xfId="62" applyNumberFormat="1" applyFont="1" applyFill="1" applyBorder="1" applyAlignment="1">
      <alignment vertical="center" wrapText="1"/>
      <protection/>
    </xf>
    <xf numFmtId="0" fontId="33" fillId="0" borderId="14" xfId="62" applyNumberFormat="1" applyFont="1" applyFill="1" applyBorder="1" applyAlignment="1">
      <alignment vertical="center" wrapText="1"/>
      <protection/>
    </xf>
    <xf numFmtId="0" fontId="33" fillId="0" borderId="21" xfId="62" applyNumberFormat="1" applyFont="1" applyFill="1" applyBorder="1" applyAlignment="1">
      <alignment horizontal="center" vertical="center" wrapText="1"/>
      <protection/>
    </xf>
    <xf numFmtId="0" fontId="33" fillId="0" borderId="15" xfId="62" applyNumberFormat="1" applyFont="1" applyFill="1" applyBorder="1" applyAlignment="1">
      <alignment horizontal="center" vertical="center" wrapText="1"/>
      <protection/>
    </xf>
    <xf numFmtId="49" fontId="33" fillId="0" borderId="21" xfId="62" applyNumberFormat="1" applyFont="1" applyFill="1" applyBorder="1" applyAlignment="1">
      <alignment horizontal="center" vertical="center" wrapText="1"/>
      <protection/>
    </xf>
    <xf numFmtId="49" fontId="33" fillId="0" borderId="15" xfId="62" applyNumberFormat="1" applyFont="1" applyFill="1" applyBorder="1" applyAlignment="1">
      <alignment horizontal="center" vertical="center" wrapText="1"/>
      <protection/>
    </xf>
    <xf numFmtId="0" fontId="33" fillId="0" borderId="17" xfId="62" applyNumberFormat="1" applyFont="1" applyFill="1" applyBorder="1" applyAlignment="1">
      <alignment vertical="center" wrapText="1"/>
      <protection/>
    </xf>
    <xf numFmtId="0" fontId="33" fillId="0" borderId="18" xfId="62" applyNumberFormat="1" applyFont="1" applyFill="1" applyBorder="1" applyAlignment="1">
      <alignment vertical="center" wrapText="1"/>
      <protection/>
    </xf>
    <xf numFmtId="0" fontId="33" fillId="0" borderId="19" xfId="62" applyNumberFormat="1" applyFont="1" applyFill="1" applyBorder="1" applyAlignment="1">
      <alignment horizontal="center" vertical="center" wrapText="1"/>
      <protection/>
    </xf>
    <xf numFmtId="49" fontId="33" fillId="0" borderId="22" xfId="62" applyNumberFormat="1" applyFont="1" applyFill="1" applyBorder="1" applyAlignment="1">
      <alignment horizontal="center" vertical="center" wrapText="1"/>
      <protection/>
    </xf>
    <xf numFmtId="0" fontId="33" fillId="0" borderId="30" xfId="62" applyNumberFormat="1" applyFont="1" applyFill="1" applyBorder="1" applyAlignment="1">
      <alignment vertical="center" wrapText="1"/>
      <protection/>
    </xf>
    <xf numFmtId="0" fontId="33" fillId="0" borderId="31" xfId="62" applyNumberFormat="1" applyFont="1" applyFill="1" applyBorder="1" applyAlignment="1">
      <alignment vertical="center" wrapText="1"/>
      <protection/>
    </xf>
    <xf numFmtId="0" fontId="33" fillId="0" borderId="33" xfId="62" applyNumberFormat="1" applyFont="1" applyFill="1" applyBorder="1" applyAlignment="1">
      <alignment horizontal="center" vertical="center" wrapText="1"/>
      <protection/>
    </xf>
    <xf numFmtId="49" fontId="33" fillId="0" borderId="32" xfId="62" applyNumberFormat="1" applyFont="1" applyFill="1" applyBorder="1" applyAlignment="1">
      <alignment horizontal="center" vertical="center" wrapText="1"/>
      <protection/>
    </xf>
    <xf numFmtId="0" fontId="33" fillId="0" borderId="46" xfId="62" applyNumberFormat="1" applyFont="1" applyFill="1" applyBorder="1" applyAlignment="1">
      <alignment horizontal="center" vertical="center" wrapText="1"/>
      <protection/>
    </xf>
    <xf numFmtId="49" fontId="33" fillId="0" borderId="19" xfId="62" applyNumberFormat="1" applyFont="1" applyFill="1" applyBorder="1" applyAlignment="1">
      <alignment horizontal="center" vertical="center" wrapText="1"/>
      <protection/>
    </xf>
    <xf numFmtId="49" fontId="33" fillId="0" borderId="33" xfId="62" applyNumberFormat="1" applyFont="1" applyFill="1" applyBorder="1" applyAlignment="1">
      <alignment horizontal="center" vertical="center" wrapText="1"/>
      <protection/>
    </xf>
    <xf numFmtId="49" fontId="33" fillId="0" borderId="46" xfId="62" applyNumberFormat="1" applyFont="1" applyFill="1" applyBorder="1" applyAlignment="1">
      <alignment horizontal="center" vertical="center" wrapText="1"/>
      <protection/>
    </xf>
    <xf numFmtId="0" fontId="33" fillId="0" borderId="34" xfId="62" applyNumberFormat="1" applyFont="1" applyFill="1" applyBorder="1" applyAlignment="1">
      <alignment vertical="center" wrapText="1"/>
      <protection/>
    </xf>
    <xf numFmtId="0" fontId="33" fillId="0" borderId="35" xfId="62" applyNumberFormat="1" applyFont="1" applyFill="1" applyBorder="1" applyAlignment="1">
      <alignment vertical="center" wrapText="1"/>
      <protection/>
    </xf>
    <xf numFmtId="0" fontId="33" fillId="0" borderId="37" xfId="62" applyNumberFormat="1" applyFont="1" applyFill="1" applyBorder="1" applyAlignment="1">
      <alignment horizontal="center" vertical="center" wrapText="1"/>
      <protection/>
    </xf>
    <xf numFmtId="0" fontId="33" fillId="0" borderId="41" xfId="62" applyNumberFormat="1" applyFont="1" applyFill="1" applyBorder="1" applyAlignment="1">
      <alignment vertical="center" wrapText="1"/>
      <protection/>
    </xf>
    <xf numFmtId="0" fontId="33" fillId="0" borderId="50" xfId="62" applyNumberFormat="1" applyFont="1" applyFill="1" applyBorder="1" applyAlignment="1">
      <alignment horizontal="center" vertical="center" wrapText="1"/>
      <protection/>
    </xf>
    <xf numFmtId="49" fontId="33" fillId="0" borderId="36" xfId="62" applyNumberFormat="1" applyFont="1" applyFill="1" applyBorder="1" applyAlignment="1">
      <alignment horizontal="center" vertical="center" wrapText="1"/>
      <protection/>
    </xf>
    <xf numFmtId="49" fontId="33" fillId="0" borderId="50" xfId="62" applyNumberFormat="1" applyFont="1" applyFill="1" applyBorder="1" applyAlignment="1">
      <alignment horizontal="center" vertical="center" wrapText="1"/>
      <protection/>
    </xf>
    <xf numFmtId="0" fontId="10" fillId="0" borderId="0" xfId="62" applyNumberFormat="1" applyFont="1" applyFill="1" applyAlignment="1">
      <alignment horizontal="center" vertical="center" wrapText="1"/>
      <protection/>
    </xf>
    <xf numFmtId="0" fontId="8" fillId="0" borderId="49" xfId="62" applyNumberFormat="1" applyFont="1" applyFill="1" applyBorder="1" applyAlignment="1">
      <alignment vertical="center" wrapText="1"/>
      <protection/>
    </xf>
    <xf numFmtId="0" fontId="8" fillId="0" borderId="49" xfId="62" applyNumberFormat="1" applyFont="1" applyFill="1" applyBorder="1" applyAlignment="1">
      <alignment horizontal="center" vertical="center" wrapText="1"/>
      <protection/>
    </xf>
    <xf numFmtId="0" fontId="8" fillId="0" borderId="69" xfId="62" applyNumberFormat="1" applyFont="1" applyFill="1" applyBorder="1" applyAlignment="1">
      <alignment horizontal="center" vertical="center" wrapText="1"/>
      <protection/>
    </xf>
    <xf numFmtId="0" fontId="10" fillId="0" borderId="0" xfId="62" applyNumberFormat="1" applyFont="1" applyFill="1" applyAlignment="1">
      <alignment vertical="center" wrapText="1"/>
      <protection/>
    </xf>
    <xf numFmtId="49" fontId="8" fillId="0" borderId="49" xfId="62" applyNumberFormat="1" applyFont="1" applyFill="1" applyBorder="1" applyAlignment="1">
      <alignment horizontal="center" vertical="center" wrapText="1"/>
      <protection/>
    </xf>
    <xf numFmtId="49" fontId="8" fillId="0" borderId="69" xfId="62" applyNumberFormat="1" applyFont="1" applyFill="1" applyBorder="1" applyAlignment="1">
      <alignment horizontal="center" vertical="center" wrapText="1"/>
      <protection/>
    </xf>
    <xf numFmtId="0" fontId="33" fillId="0" borderId="66" xfId="62" applyNumberFormat="1" applyFont="1" applyFill="1" applyBorder="1" applyAlignment="1">
      <alignment vertical="center" wrapText="1"/>
      <protection/>
    </xf>
    <xf numFmtId="0" fontId="33" fillId="0" borderId="25" xfId="62" applyNumberFormat="1" applyFont="1" applyFill="1" applyBorder="1" applyAlignment="1">
      <alignment vertical="center" wrapText="1"/>
      <protection/>
    </xf>
    <xf numFmtId="0" fontId="33" fillId="0" borderId="44" xfId="62" applyNumberFormat="1" applyFont="1" applyFill="1" applyBorder="1" applyAlignment="1">
      <alignment horizontal="center" vertical="center" wrapText="1"/>
      <protection/>
    </xf>
    <xf numFmtId="0" fontId="33" fillId="0" borderId="93" xfId="62" applyNumberFormat="1" applyFont="1" applyFill="1" applyBorder="1" applyAlignment="1">
      <alignment vertical="center" wrapText="1"/>
      <protection/>
    </xf>
    <xf numFmtId="0" fontId="33" fillId="0" borderId="56" xfId="62" applyNumberFormat="1" applyFont="1" applyFill="1" applyBorder="1" applyAlignment="1">
      <alignment vertical="center" wrapText="1"/>
      <protection/>
    </xf>
    <xf numFmtId="0" fontId="33" fillId="0" borderId="54" xfId="62" applyNumberFormat="1" applyFont="1" applyFill="1" applyBorder="1" applyAlignment="1">
      <alignment vertical="center" wrapText="1"/>
      <protection/>
    </xf>
    <xf numFmtId="0" fontId="33" fillId="0" borderId="71" xfId="62" applyNumberFormat="1" applyFont="1" applyFill="1" applyBorder="1" applyAlignment="1">
      <alignment vertical="center" wrapText="1"/>
      <protection/>
    </xf>
    <xf numFmtId="0" fontId="33" fillId="0" borderId="89" xfId="62" applyNumberFormat="1" applyFont="1" applyFill="1" applyBorder="1" applyAlignment="1">
      <alignment vertical="center" wrapText="1"/>
      <protection/>
    </xf>
    <xf numFmtId="0" fontId="33" fillId="0" borderId="43" xfId="62" applyNumberFormat="1" applyFont="1" applyFill="1" applyBorder="1" applyAlignment="1">
      <alignment vertical="center" wrapText="1"/>
      <protection/>
    </xf>
    <xf numFmtId="0" fontId="33" fillId="0" borderId="42" xfId="62" applyNumberFormat="1" applyFont="1" applyFill="1" applyBorder="1" applyAlignment="1">
      <alignment horizontal="center" vertical="center" wrapText="1"/>
      <protection/>
    </xf>
    <xf numFmtId="49" fontId="33" fillId="0" borderId="42" xfId="62" applyNumberFormat="1" applyFont="1" applyFill="1" applyBorder="1" applyAlignment="1">
      <alignment horizontal="center" vertical="center" wrapText="1"/>
      <protection/>
    </xf>
    <xf numFmtId="0" fontId="17" fillId="0" borderId="49" xfId="62" applyNumberFormat="1" applyFont="1" applyFill="1" applyBorder="1" applyAlignment="1">
      <alignment vertical="center" wrapText="1"/>
      <protection/>
    </xf>
    <xf numFmtId="0" fontId="17" fillId="0" borderId="49" xfId="62" applyNumberFormat="1" applyFont="1" applyFill="1" applyBorder="1" applyAlignment="1">
      <alignment horizontal="center" vertical="center" wrapText="1"/>
      <protection/>
    </xf>
    <xf numFmtId="0" fontId="17" fillId="0" borderId="69" xfId="62" applyNumberFormat="1" applyFont="1" applyFill="1" applyBorder="1" applyAlignment="1">
      <alignment horizontal="center" vertical="center" wrapText="1"/>
      <protection/>
    </xf>
    <xf numFmtId="49" fontId="17" fillId="0" borderId="49" xfId="62" applyNumberFormat="1" applyFont="1" applyFill="1" applyBorder="1" applyAlignment="1">
      <alignment horizontal="center" vertical="center" wrapText="1"/>
      <protection/>
    </xf>
    <xf numFmtId="49" fontId="17" fillId="0" borderId="69" xfId="62" applyNumberFormat="1" applyFont="1" applyFill="1" applyBorder="1" applyAlignment="1">
      <alignment horizontal="center" vertical="center" wrapText="1"/>
      <protection/>
    </xf>
    <xf numFmtId="0" fontId="33" fillId="0" borderId="59" xfId="62" applyNumberFormat="1" applyFont="1" applyFill="1" applyBorder="1" applyAlignment="1">
      <alignment vertical="center" wrapText="1"/>
      <protection/>
    </xf>
    <xf numFmtId="49" fontId="33" fillId="0" borderId="44" xfId="62" applyNumberFormat="1" applyFont="1" applyFill="1" applyBorder="1" applyAlignment="1">
      <alignment horizontal="center" vertical="center" wrapText="1"/>
      <protection/>
    </xf>
    <xf numFmtId="0" fontId="14" fillId="0" borderId="41" xfId="62" applyNumberFormat="1" applyFont="1" applyFill="1" applyBorder="1" applyAlignment="1">
      <alignment vertical="center" wrapText="1"/>
      <protection/>
    </xf>
    <xf numFmtId="0" fontId="14" fillId="0" borderId="50" xfId="62" applyNumberFormat="1" applyFont="1" applyFill="1" applyBorder="1" applyAlignment="1">
      <alignment horizontal="center" vertical="center" wrapText="1"/>
      <protection/>
    </xf>
    <xf numFmtId="49" fontId="14" fillId="0" borderId="50" xfId="62" applyNumberFormat="1" applyFont="1" applyFill="1" applyBorder="1" applyAlignment="1">
      <alignment horizontal="center" vertical="center" wrapText="1"/>
      <protection/>
    </xf>
    <xf numFmtId="0" fontId="0" fillId="0" borderId="0" xfId="62" applyNumberFormat="1" applyFont="1" applyFill="1" applyAlignment="1">
      <alignment vertical="center" wrapText="1"/>
      <protection/>
    </xf>
    <xf numFmtId="0" fontId="33" fillId="0" borderId="22" xfId="62" applyNumberFormat="1" applyFont="1" applyFill="1" applyBorder="1" applyAlignment="1">
      <alignment horizontal="center" vertical="center" wrapText="1"/>
      <protection/>
    </xf>
    <xf numFmtId="0" fontId="35" fillId="0" borderId="19" xfId="62" applyNumberFormat="1" applyFont="1" applyFill="1" applyBorder="1" applyAlignment="1">
      <alignment horizontal="center" vertical="center" wrapText="1"/>
      <protection/>
    </xf>
    <xf numFmtId="0" fontId="35" fillId="0" borderId="33" xfId="62" applyNumberFormat="1" applyFont="1" applyFill="1" applyBorder="1" applyAlignment="1">
      <alignment horizontal="center" vertical="center" wrapText="1"/>
      <protection/>
    </xf>
    <xf numFmtId="0" fontId="33" fillId="0" borderId="0" xfId="62" applyNumberFormat="1" applyFont="1" applyFill="1" applyBorder="1" applyAlignment="1">
      <alignment vertical="center" wrapText="1"/>
      <protection/>
    </xf>
    <xf numFmtId="49" fontId="33" fillId="0" borderId="0" xfId="62" applyNumberFormat="1" applyFont="1" applyFill="1" applyBorder="1" applyAlignment="1">
      <alignment horizontal="center" vertical="center" wrapText="1"/>
      <protection/>
    </xf>
    <xf numFmtId="0" fontId="35" fillId="0" borderId="37" xfId="62" applyNumberFormat="1" applyFont="1" applyFill="1" applyBorder="1" applyAlignment="1">
      <alignment horizontal="center" vertical="center" wrapText="1"/>
      <protection/>
    </xf>
    <xf numFmtId="0" fontId="9" fillId="0" borderId="0" xfId="61" applyFont="1" applyAlignment="1">
      <alignment vertical="top"/>
      <protection/>
    </xf>
    <xf numFmtId="0" fontId="0" fillId="0" borderId="80" xfId="65" applyNumberFormat="1" applyFont="1" applyFill="1" applyBorder="1" applyAlignment="1">
      <alignment vertical="center"/>
      <protection/>
    </xf>
    <xf numFmtId="0" fontId="0" fillId="0" borderId="74" xfId="65" applyNumberFormat="1" applyFont="1" applyFill="1" applyBorder="1" applyAlignment="1">
      <alignment vertical="center"/>
      <protection/>
    </xf>
    <xf numFmtId="0" fontId="0" fillId="0" borderId="81" xfId="65" applyNumberFormat="1" applyFont="1" applyFill="1" applyBorder="1" applyAlignment="1">
      <alignment vertical="center"/>
      <protection/>
    </xf>
    <xf numFmtId="0" fontId="0" fillId="0" borderId="115" xfId="65" applyNumberFormat="1" applyFont="1" applyFill="1" applyBorder="1" applyAlignment="1">
      <alignment vertical="center"/>
      <protection/>
    </xf>
    <xf numFmtId="0" fontId="0" fillId="0" borderId="73" xfId="65" applyNumberFormat="1" applyFont="1" applyFill="1" applyBorder="1" applyAlignment="1">
      <alignment vertical="center"/>
      <protection/>
    </xf>
    <xf numFmtId="0" fontId="5" fillId="0" borderId="50" xfId="64" applyFont="1" applyFill="1" applyBorder="1" applyAlignment="1">
      <alignment horizontal="center" vertical="center" wrapText="1" shrinkToFit="1"/>
      <protection/>
    </xf>
    <xf numFmtId="199" fontId="14" fillId="0" borderId="59" xfId="65" applyNumberFormat="1" applyFont="1" applyFill="1" applyBorder="1" applyAlignment="1">
      <alignment vertical="center"/>
      <protection/>
    </xf>
    <xf numFmtId="199" fontId="14" fillId="0" borderId="20" xfId="65" applyNumberFormat="1" applyFont="1" applyFill="1" applyBorder="1" applyAlignment="1">
      <alignment vertical="center"/>
      <protection/>
    </xf>
    <xf numFmtId="199" fontId="14" fillId="0" borderId="56" xfId="65" applyNumberFormat="1" applyFont="1" applyFill="1" applyBorder="1" applyAlignment="1">
      <alignment vertical="center"/>
      <protection/>
    </xf>
    <xf numFmtId="199" fontId="14" fillId="0" borderId="57" xfId="65" applyNumberFormat="1" applyFont="1" applyFill="1" applyBorder="1" applyAlignment="1">
      <alignment vertical="center"/>
      <protection/>
    </xf>
    <xf numFmtId="199" fontId="14" fillId="0" borderId="62" xfId="65" applyNumberFormat="1" applyFont="1" applyFill="1" applyBorder="1" applyAlignment="1">
      <alignment vertical="center"/>
      <protection/>
    </xf>
    <xf numFmtId="199" fontId="14" fillId="0" borderId="65" xfId="65" applyNumberFormat="1" applyFont="1" applyFill="1" applyBorder="1" applyAlignment="1">
      <alignment vertical="center"/>
      <protection/>
    </xf>
    <xf numFmtId="199" fontId="14" fillId="0" borderId="63" xfId="65" applyNumberFormat="1" applyFont="1" applyFill="1" applyBorder="1" applyAlignment="1">
      <alignment vertical="center"/>
      <protection/>
    </xf>
    <xf numFmtId="199" fontId="14" fillId="0" borderId="64" xfId="65" applyNumberFormat="1" applyFont="1" applyFill="1" applyBorder="1" applyAlignment="1">
      <alignment vertical="center"/>
      <protection/>
    </xf>
    <xf numFmtId="199" fontId="14" fillId="0" borderId="11" xfId="65" applyNumberFormat="1" applyFont="1" applyFill="1" applyBorder="1" applyAlignment="1">
      <alignment vertical="center"/>
      <protection/>
    </xf>
    <xf numFmtId="0" fontId="14" fillId="0" borderId="60" xfId="65" applyFont="1" applyFill="1" applyBorder="1" applyAlignment="1">
      <alignment horizontal="center" vertical="center"/>
      <protection/>
    </xf>
    <xf numFmtId="225" fontId="14" fillId="0" borderId="57" xfId="65" applyNumberFormat="1" applyFont="1" applyFill="1" applyBorder="1" applyAlignment="1">
      <alignment horizontal="center" vertical="center"/>
      <protection/>
    </xf>
    <xf numFmtId="225" fontId="14" fillId="0" borderId="48" xfId="65" applyNumberFormat="1" applyFont="1" applyFill="1" applyBorder="1" applyAlignment="1">
      <alignment horizontal="center" vertical="center"/>
      <protection/>
    </xf>
    <xf numFmtId="0" fontId="32" fillId="0" borderId="48" xfId="62" applyNumberFormat="1" applyFont="1" applyFill="1" applyBorder="1" applyAlignment="1">
      <alignment horizontal="center" vertical="top" wrapText="1"/>
      <protection/>
    </xf>
    <xf numFmtId="0" fontId="0" fillId="0" borderId="0" xfId="61" applyFont="1" applyAlignment="1">
      <alignment horizontal="left" vertical="center"/>
      <protection/>
    </xf>
    <xf numFmtId="0" fontId="14" fillId="0" borderId="81" xfId="61" applyFont="1" applyBorder="1" applyAlignment="1">
      <alignment horizontal="center" vertical="center"/>
      <protection/>
    </xf>
    <xf numFmtId="0" fontId="14" fillId="0" borderId="74" xfId="61" applyFont="1" applyBorder="1" applyAlignment="1">
      <alignment horizontal="center" vertical="center"/>
      <protection/>
    </xf>
    <xf numFmtId="0" fontId="0" fillId="0" borderId="81" xfId="67" applyFont="1" applyBorder="1" applyAlignment="1">
      <alignment vertical="center" wrapText="1" shrinkToFit="1"/>
      <protection/>
    </xf>
    <xf numFmtId="0" fontId="0" fillId="0" borderId="74" xfId="67" applyFont="1" applyBorder="1" applyAlignment="1">
      <alignment vertical="center" wrapText="1" shrinkToFit="1"/>
      <protection/>
    </xf>
    <xf numFmtId="0" fontId="14" fillId="0" borderId="115" xfId="61" applyFont="1" applyBorder="1" applyAlignment="1">
      <alignment horizontal="center" vertical="center"/>
      <protection/>
    </xf>
    <xf numFmtId="0" fontId="14" fillId="0" borderId="73" xfId="61" applyFont="1" applyBorder="1" applyAlignment="1">
      <alignment horizontal="center" vertical="center"/>
      <protection/>
    </xf>
    <xf numFmtId="0" fontId="0" fillId="0" borderId="115" xfId="67" applyFont="1" applyBorder="1" applyAlignment="1">
      <alignment vertical="center" wrapText="1" shrinkToFit="1"/>
      <protection/>
    </xf>
    <xf numFmtId="0" fontId="0" fillId="0" borderId="73" xfId="67" applyFont="1" applyBorder="1" applyAlignment="1">
      <alignment vertical="center" wrapText="1" shrinkToFit="1"/>
      <protection/>
    </xf>
    <xf numFmtId="0" fontId="12" fillId="0" borderId="0" xfId="61" applyFont="1" applyAlignment="1">
      <alignment horizontal="left" vertical="center"/>
      <protection/>
    </xf>
    <xf numFmtId="0" fontId="14" fillId="0" borderId="80" xfId="61" applyFont="1" applyBorder="1" applyAlignment="1">
      <alignment horizontal="center" vertical="center"/>
      <protection/>
    </xf>
    <xf numFmtId="0" fontId="0" fillId="0" borderId="80" xfId="67" applyFont="1" applyBorder="1" applyAlignment="1">
      <alignment vertical="center" wrapText="1" shrinkToFit="1"/>
      <protection/>
    </xf>
    <xf numFmtId="0" fontId="12" fillId="0" borderId="0" xfId="61" applyFont="1" applyBorder="1" applyAlignment="1">
      <alignment horizontal="center"/>
      <protection/>
    </xf>
    <xf numFmtId="0" fontId="12" fillId="0" borderId="112" xfId="61" applyFont="1" applyBorder="1" applyAlignment="1">
      <alignment horizontal="center" vertical="center"/>
      <protection/>
    </xf>
    <xf numFmtId="0" fontId="12" fillId="0" borderId="116" xfId="61" applyFont="1" applyBorder="1" applyAlignment="1">
      <alignment horizontal="center"/>
      <protection/>
    </xf>
    <xf numFmtId="0" fontId="12" fillId="0" borderId="117" xfId="61" applyFont="1" applyBorder="1" applyAlignment="1">
      <alignment horizontal="center"/>
      <protection/>
    </xf>
    <xf numFmtId="0" fontId="12" fillId="0" borderId="118" xfId="61" applyFont="1" applyBorder="1" applyAlignment="1">
      <alignment horizontal="center"/>
      <protection/>
    </xf>
    <xf numFmtId="0" fontId="12" fillId="0" borderId="119" xfId="61" applyFont="1" applyBorder="1" applyAlignment="1">
      <alignment horizontal="center"/>
      <protection/>
    </xf>
    <xf numFmtId="0" fontId="12" fillId="0" borderId="120" xfId="61" applyFont="1" applyBorder="1" applyAlignment="1">
      <alignment horizontal="center" vertical="top"/>
      <protection/>
    </xf>
    <xf numFmtId="0" fontId="12" fillId="0" borderId="48" xfId="61" applyFont="1" applyBorder="1" applyAlignment="1">
      <alignment horizontal="center" vertical="top"/>
      <protection/>
    </xf>
    <xf numFmtId="0" fontId="12" fillId="0" borderId="11" xfId="61" applyFont="1" applyBorder="1" applyAlignment="1">
      <alignment horizontal="center" vertical="top"/>
      <protection/>
    </xf>
    <xf numFmtId="0" fontId="12" fillId="0" borderId="121" xfId="61" applyFont="1" applyBorder="1" applyAlignment="1">
      <alignment horizontal="center" vertical="top"/>
      <protection/>
    </xf>
    <xf numFmtId="0" fontId="12" fillId="0" borderId="122" xfId="61" applyFont="1" applyBorder="1" applyAlignment="1">
      <alignment horizontal="left" vertical="center"/>
      <protection/>
    </xf>
    <xf numFmtId="0" fontId="12" fillId="0" borderId="0" xfId="61" applyFont="1" applyBorder="1" applyAlignment="1">
      <alignment horizontal="left" vertical="center"/>
      <protection/>
    </xf>
    <xf numFmtId="0" fontId="12" fillId="0" borderId="123" xfId="61" applyFont="1" applyBorder="1" applyAlignment="1">
      <alignment horizontal="left" vertical="center"/>
      <protection/>
    </xf>
    <xf numFmtId="0" fontId="12" fillId="0" borderId="124" xfId="61" applyFont="1" applyBorder="1" applyAlignment="1">
      <alignment horizontal="left" vertical="center"/>
      <protection/>
    </xf>
    <xf numFmtId="0" fontId="12" fillId="0" borderId="0" xfId="61" applyFont="1" applyAlignment="1">
      <alignment vertical="center" wrapText="1"/>
      <protection/>
    </xf>
    <xf numFmtId="0" fontId="14" fillId="0" borderId="49" xfId="65" applyFont="1" applyFill="1" applyBorder="1" applyAlignment="1">
      <alignment vertical="center"/>
      <protection/>
    </xf>
    <xf numFmtId="0" fontId="14" fillId="0" borderId="23" xfId="65" applyFont="1" applyFill="1" applyBorder="1" applyAlignment="1">
      <alignment horizontal="center" vertical="center"/>
      <protection/>
    </xf>
    <xf numFmtId="0" fontId="14" fillId="0" borderId="49" xfId="65" applyFont="1" applyFill="1" applyBorder="1" applyAlignment="1">
      <alignment horizontal="center" vertical="center"/>
      <protection/>
    </xf>
    <xf numFmtId="0" fontId="14" fillId="0" borderId="69" xfId="65" applyFont="1" applyFill="1" applyBorder="1" applyAlignment="1">
      <alignment horizontal="center" vertical="center"/>
      <protection/>
    </xf>
    <xf numFmtId="49" fontId="14" fillId="0" borderId="49" xfId="65" applyNumberFormat="1" applyFont="1" applyFill="1" applyBorder="1" applyAlignment="1">
      <alignment horizontal="center" vertical="center"/>
      <protection/>
    </xf>
    <xf numFmtId="49" fontId="36" fillId="0" borderId="55" xfId="65" applyNumberFormat="1" applyFont="1" applyFill="1" applyBorder="1" applyAlignment="1">
      <alignment horizontal="center" vertical="center" textRotation="180"/>
      <protection/>
    </xf>
    <xf numFmtId="0" fontId="28" fillId="0" borderId="0" xfId="65" applyFont="1" applyFill="1" applyBorder="1" applyAlignment="1">
      <alignment horizontal="center" vertical="top" wrapText="1"/>
      <protection/>
    </xf>
    <xf numFmtId="0" fontId="28" fillId="0" borderId="48" xfId="65" applyFont="1" applyFill="1" applyBorder="1" applyAlignment="1">
      <alignment horizontal="center" vertical="top" wrapText="1"/>
      <protection/>
    </xf>
    <xf numFmtId="0" fontId="14" fillId="0" borderId="0" xfId="65" applyFont="1" applyFill="1" applyBorder="1" applyAlignment="1">
      <alignment horizontal="center" vertical="center"/>
      <protection/>
    </xf>
    <xf numFmtId="0" fontId="8" fillId="0" borderId="0" xfId="65" applyFont="1" applyFill="1" applyAlignment="1">
      <alignment horizontal="left" vertical="center"/>
      <protection/>
    </xf>
    <xf numFmtId="0" fontId="23" fillId="0" borderId="0" xfId="65" applyFont="1" applyFill="1" applyAlignment="1">
      <alignment horizontal="center" vertical="center"/>
      <protection/>
    </xf>
    <xf numFmtId="0" fontId="17" fillId="0" borderId="23" xfId="65" applyFont="1" applyFill="1" applyBorder="1" applyAlignment="1">
      <alignment horizontal="center" vertical="center"/>
      <protection/>
    </xf>
    <xf numFmtId="0" fontId="17" fillId="0" borderId="69" xfId="65" applyFont="1" applyFill="1" applyBorder="1" applyAlignment="1">
      <alignment horizontal="center" vertical="center"/>
      <protection/>
    </xf>
    <xf numFmtId="0" fontId="14" fillId="0" borderId="23" xfId="65" applyFont="1" applyFill="1" applyBorder="1" applyAlignment="1">
      <alignment horizontal="center" vertical="center" wrapText="1"/>
      <protection/>
    </xf>
    <xf numFmtId="0" fontId="14" fillId="0" borderId="49" xfId="65" applyFont="1" applyFill="1" applyBorder="1" applyAlignment="1">
      <alignment horizontal="center" vertical="center" wrapText="1"/>
      <protection/>
    </xf>
    <xf numFmtId="0" fontId="14" fillId="0" borderId="69" xfId="65" applyFont="1" applyFill="1" applyBorder="1" applyAlignment="1">
      <alignment horizontal="center" vertical="center" wrapText="1"/>
      <protection/>
    </xf>
    <xf numFmtId="0" fontId="5" fillId="0" borderId="36" xfId="65" applyFont="1" applyFill="1" applyBorder="1" applyAlignment="1">
      <alignment horizontal="center" vertical="center"/>
      <protection/>
    </xf>
    <xf numFmtId="0" fontId="5" fillId="0" borderId="11" xfId="65" applyFont="1" applyFill="1" applyBorder="1" applyAlignment="1">
      <alignment horizontal="center" vertical="center"/>
      <protection/>
    </xf>
    <xf numFmtId="0" fontId="5" fillId="0" borderId="71" xfId="65" applyFont="1" applyFill="1" applyBorder="1" applyAlignment="1">
      <alignment horizontal="center" vertical="center"/>
      <protection/>
    </xf>
    <xf numFmtId="0" fontId="5" fillId="0" borderId="70" xfId="65" applyFont="1" applyFill="1" applyBorder="1" applyAlignment="1">
      <alignment horizontal="center" vertical="center"/>
      <protection/>
    </xf>
    <xf numFmtId="0" fontId="17" fillId="0" borderId="26" xfId="65" applyFont="1" applyFill="1" applyBorder="1" applyAlignment="1">
      <alignment horizontal="center" vertical="center"/>
      <protection/>
    </xf>
    <xf numFmtId="0" fontId="17" fillId="0" borderId="65" xfId="65" applyFont="1" applyFill="1" applyBorder="1" applyAlignment="1">
      <alignment horizontal="center" vertical="center"/>
      <protection/>
    </xf>
    <xf numFmtId="0" fontId="17" fillId="0" borderId="63" xfId="65" applyFont="1" applyFill="1" applyBorder="1" applyAlignment="1">
      <alignment horizontal="center" vertical="center"/>
      <protection/>
    </xf>
    <xf numFmtId="0" fontId="17" fillId="0" borderId="36" xfId="65" applyFont="1" applyFill="1" applyBorder="1" applyAlignment="1">
      <alignment horizontal="center" vertical="center"/>
      <protection/>
    </xf>
    <xf numFmtId="0" fontId="17" fillId="0" borderId="48" xfId="65" applyFont="1" applyFill="1" applyBorder="1" applyAlignment="1">
      <alignment horizontal="center" vertical="center"/>
      <protection/>
    </xf>
    <xf numFmtId="0" fontId="17" fillId="0" borderId="11" xfId="65" applyFont="1" applyFill="1" applyBorder="1" applyAlignment="1">
      <alignment horizontal="center" vertical="center"/>
      <protection/>
    </xf>
    <xf numFmtId="0" fontId="5" fillId="0" borderId="62" xfId="65" applyFont="1" applyFill="1" applyBorder="1" applyAlignment="1">
      <alignment horizontal="center" vertical="center" wrapText="1"/>
      <protection/>
    </xf>
    <xf numFmtId="0" fontId="5" fillId="0" borderId="65" xfId="65" applyFont="1" applyFill="1" applyBorder="1" applyAlignment="1">
      <alignment horizontal="center" vertical="center"/>
      <protection/>
    </xf>
    <xf numFmtId="0" fontId="5" fillId="0" borderId="64" xfId="65" applyFont="1" applyFill="1" applyBorder="1" applyAlignment="1">
      <alignment horizontal="center" vertical="center"/>
      <protection/>
    </xf>
    <xf numFmtId="0" fontId="5" fillId="0" borderId="48" xfId="65" applyFont="1" applyFill="1" applyBorder="1" applyAlignment="1">
      <alignment horizontal="center" vertical="center"/>
      <protection/>
    </xf>
    <xf numFmtId="49" fontId="37" fillId="0" borderId="55" xfId="65" applyNumberFormat="1" applyFont="1" applyFill="1" applyBorder="1" applyAlignment="1">
      <alignment horizontal="center" vertical="center" textRotation="180"/>
      <protection/>
    </xf>
    <xf numFmtId="0" fontId="17" fillId="0" borderId="67" xfId="65" applyFont="1" applyFill="1" applyBorder="1" applyAlignment="1">
      <alignment horizontal="center" vertical="center"/>
      <protection/>
    </xf>
    <xf numFmtId="0" fontId="17" fillId="0" borderId="47" xfId="65" applyFont="1" applyFill="1" applyBorder="1" applyAlignment="1">
      <alignment horizontal="center" vertical="center"/>
      <protection/>
    </xf>
    <xf numFmtId="0" fontId="5" fillId="0" borderId="47" xfId="65" applyFont="1" applyFill="1" applyBorder="1" applyAlignment="1">
      <alignment horizontal="center" vertical="center"/>
      <protection/>
    </xf>
    <xf numFmtId="0" fontId="17" fillId="0" borderId="77" xfId="65" applyFont="1" applyFill="1" applyBorder="1" applyAlignment="1">
      <alignment horizontal="center" vertical="center"/>
      <protection/>
    </xf>
    <xf numFmtId="0" fontId="17" fillId="0" borderId="78" xfId="65" applyFont="1" applyFill="1" applyBorder="1" applyAlignment="1">
      <alignment horizontal="center" vertical="center"/>
      <protection/>
    </xf>
    <xf numFmtId="0" fontId="24" fillId="0" borderId="66" xfId="65" applyFont="1" applyFill="1" applyBorder="1" applyAlignment="1">
      <alignment horizontal="center" vertical="center" wrapText="1"/>
      <protection/>
    </xf>
    <xf numFmtId="0" fontId="24" fillId="0" borderId="34" xfId="65" applyFont="1" applyFill="1" applyBorder="1" applyAlignment="1">
      <alignment horizontal="center" vertical="center"/>
      <protection/>
    </xf>
    <xf numFmtId="0" fontId="23" fillId="0" borderId="0" xfId="65" applyFont="1" applyFill="1" applyBorder="1" applyAlignment="1">
      <alignment horizontal="center" vertical="center"/>
      <protection/>
    </xf>
    <xf numFmtId="0" fontId="24" fillId="0" borderId="26" xfId="65" applyFont="1" applyFill="1" applyBorder="1" applyAlignment="1">
      <alignment horizontal="center" vertical="center"/>
      <protection/>
    </xf>
    <xf numFmtId="0" fontId="24" fillId="0" borderId="63" xfId="65" applyFont="1" applyFill="1" applyBorder="1" applyAlignment="1">
      <alignment horizontal="center" vertical="center"/>
      <protection/>
    </xf>
    <xf numFmtId="0" fontId="0" fillId="0" borderId="59" xfId="65" applyNumberFormat="1" applyFont="1" applyFill="1" applyBorder="1" applyAlignment="1">
      <alignment horizontal="center" vertical="center"/>
      <protection/>
    </xf>
    <xf numFmtId="0" fontId="0" fillId="0" borderId="20" xfId="65" applyNumberFormat="1" applyFont="1" applyFill="1" applyBorder="1" applyAlignment="1">
      <alignment horizontal="center" vertical="center"/>
      <protection/>
    </xf>
    <xf numFmtId="0" fontId="0" fillId="0" borderId="56" xfId="65" applyNumberFormat="1" applyFont="1" applyFill="1" applyBorder="1" applyAlignment="1">
      <alignment horizontal="center" vertical="center"/>
      <protection/>
    </xf>
    <xf numFmtId="0" fontId="0" fillId="0" borderId="10" xfId="65" applyNumberFormat="1" applyFont="1" applyFill="1" applyBorder="1" applyAlignment="1">
      <alignment horizontal="center" vertical="center"/>
      <protection/>
    </xf>
    <xf numFmtId="0" fontId="17" fillId="0" borderId="80" xfId="65" applyFont="1" applyFill="1" applyBorder="1" applyAlignment="1">
      <alignment horizontal="center" vertical="center"/>
      <protection/>
    </xf>
    <xf numFmtId="0" fontId="17" fillId="0" borderId="73" xfId="65" applyFont="1" applyFill="1" applyBorder="1" applyAlignment="1">
      <alignment horizontal="center" vertical="center"/>
      <protection/>
    </xf>
    <xf numFmtId="0" fontId="0" fillId="0" borderId="62" xfId="65" applyNumberFormat="1" applyFont="1" applyFill="1" applyBorder="1" applyAlignment="1">
      <alignment horizontal="center" vertical="center"/>
      <protection/>
    </xf>
    <xf numFmtId="0" fontId="0" fillId="0" borderId="63" xfId="65" applyNumberFormat="1" applyFont="1" applyFill="1" applyBorder="1" applyAlignment="1">
      <alignment horizontal="center" vertical="center"/>
      <protection/>
    </xf>
    <xf numFmtId="0" fontId="0" fillId="0" borderId="54" xfId="65" applyNumberFormat="1" applyFont="1" applyFill="1" applyBorder="1" applyAlignment="1">
      <alignment horizontal="center" vertical="center"/>
      <protection/>
    </xf>
    <xf numFmtId="0" fontId="0" fillId="0" borderId="55" xfId="65" applyNumberFormat="1" applyFont="1" applyFill="1" applyBorder="1" applyAlignment="1">
      <alignment horizontal="center" vertical="center"/>
      <protection/>
    </xf>
    <xf numFmtId="0" fontId="0" fillId="0" borderId="64" xfId="65" applyNumberFormat="1" applyFont="1" applyFill="1" applyBorder="1" applyAlignment="1">
      <alignment horizontal="center" vertical="center"/>
      <protection/>
    </xf>
    <xf numFmtId="0" fontId="0" fillId="0" borderId="11" xfId="65" applyNumberFormat="1" applyFont="1" applyFill="1" applyBorder="1" applyAlignment="1">
      <alignment horizontal="center" vertical="center"/>
      <protection/>
    </xf>
    <xf numFmtId="186" fontId="14" fillId="0" borderId="21" xfId="64" applyNumberFormat="1" applyFont="1" applyFill="1" applyBorder="1" applyAlignment="1">
      <alignment horizontal="center" vertical="center" shrinkToFit="1"/>
      <protection/>
    </xf>
    <xf numFmtId="186" fontId="14" fillId="0" borderId="12" xfId="64" applyNumberFormat="1" applyFont="1" applyFill="1" applyBorder="1" applyAlignment="1">
      <alignment horizontal="center" vertical="center" shrinkToFit="1"/>
      <protection/>
    </xf>
    <xf numFmtId="186" fontId="14" fillId="0" borderId="42" xfId="64" applyNumberFormat="1" applyFont="1" applyFill="1" applyBorder="1" applyAlignment="1">
      <alignment horizontal="center" vertical="center" shrinkToFit="1"/>
      <protection/>
    </xf>
    <xf numFmtId="186" fontId="14" fillId="0" borderId="70" xfId="64" applyNumberFormat="1" applyFont="1" applyFill="1" applyBorder="1" applyAlignment="1">
      <alignment horizontal="center" vertical="center" shrinkToFit="1"/>
      <protection/>
    </xf>
    <xf numFmtId="0" fontId="14" fillId="0" borderId="71" xfId="64" applyFont="1" applyFill="1" applyBorder="1" applyAlignment="1">
      <alignment horizontal="center" vertical="center" shrinkToFit="1"/>
      <protection/>
    </xf>
    <xf numFmtId="0" fontId="14" fillId="0" borderId="70" xfId="64" applyFont="1" applyFill="1" applyBorder="1" applyAlignment="1">
      <alignment horizontal="center" vertical="center" shrinkToFit="1"/>
      <protection/>
    </xf>
    <xf numFmtId="0" fontId="14" fillId="0" borderId="42" xfId="64" applyFont="1" applyFill="1" applyBorder="1" applyAlignment="1">
      <alignment horizontal="center" vertical="center" shrinkToFit="1"/>
      <protection/>
    </xf>
    <xf numFmtId="186" fontId="14" fillId="0" borderId="76" xfId="64" applyNumberFormat="1" applyFont="1" applyFill="1" applyBorder="1" applyAlignment="1">
      <alignment horizontal="center" vertical="center" shrinkToFit="1"/>
      <protection/>
    </xf>
    <xf numFmtId="186" fontId="14" fillId="0" borderId="78" xfId="64" applyNumberFormat="1" applyFont="1" applyFill="1" applyBorder="1" applyAlignment="1">
      <alignment horizontal="center" vertical="center" shrinkToFit="1"/>
      <protection/>
    </xf>
    <xf numFmtId="186" fontId="14" fillId="0" borderId="93" xfId="64" applyNumberFormat="1" applyFont="1" applyFill="1" applyBorder="1" applyAlignment="1">
      <alignment horizontal="center" vertical="center" shrinkToFit="1"/>
      <protection/>
    </xf>
    <xf numFmtId="186" fontId="14" fillId="0" borderId="71" xfId="64" applyNumberFormat="1" applyFont="1" applyFill="1" applyBorder="1" applyAlignment="1">
      <alignment horizontal="center" vertical="center" shrinkToFit="1"/>
      <protection/>
    </xf>
    <xf numFmtId="231" fontId="14" fillId="0" borderId="89" xfId="64" applyNumberFormat="1" applyFont="1" applyFill="1" applyBorder="1" applyAlignment="1">
      <alignment horizontal="center" vertical="center" shrinkToFit="1"/>
      <protection/>
    </xf>
    <xf numFmtId="231" fontId="14" fillId="0" borderId="78" xfId="64" applyNumberFormat="1" applyFont="1" applyFill="1" applyBorder="1" applyAlignment="1">
      <alignment horizontal="center" vertical="center" shrinkToFit="1"/>
      <protection/>
    </xf>
    <xf numFmtId="231" fontId="14" fillId="0" borderId="76" xfId="64" applyNumberFormat="1" applyFont="1" applyFill="1" applyBorder="1" applyAlignment="1">
      <alignment horizontal="center" vertical="center" shrinkToFit="1"/>
      <protection/>
    </xf>
    <xf numFmtId="0" fontId="14" fillId="0" borderId="21" xfId="64" applyNumberFormat="1" applyFont="1" applyFill="1" applyBorder="1" applyAlignment="1">
      <alignment vertical="center" shrinkToFit="1"/>
      <protection/>
    </xf>
    <xf numFmtId="0" fontId="14" fillId="0" borderId="12" xfId="64" applyNumberFormat="1" applyFont="1" applyFill="1" applyBorder="1" applyAlignment="1">
      <alignment vertical="center" shrinkToFit="1"/>
      <protection/>
    </xf>
    <xf numFmtId="0" fontId="20" fillId="0" borderId="0" xfId="0" applyFont="1" applyFill="1" applyBorder="1" applyAlignment="1">
      <alignment horizontal="center" vertical="center"/>
    </xf>
    <xf numFmtId="0" fontId="14" fillId="0" borderId="42" xfId="64" applyNumberFormat="1" applyFont="1" applyFill="1" applyBorder="1" applyAlignment="1">
      <alignment vertical="center" shrinkToFit="1"/>
      <protection/>
    </xf>
    <xf numFmtId="0" fontId="14" fillId="0" borderId="70" xfId="64" applyNumberFormat="1" applyFont="1" applyFill="1" applyBorder="1" applyAlignment="1">
      <alignment vertical="center" shrinkToFit="1"/>
      <protection/>
    </xf>
    <xf numFmtId="0" fontId="8" fillId="0" borderId="48" xfId="64" applyFont="1" applyFill="1" applyBorder="1" applyAlignment="1">
      <alignment horizontal="center" vertical="center"/>
      <protection/>
    </xf>
    <xf numFmtId="0" fontId="8" fillId="0" borderId="49" xfId="64" applyFont="1" applyFill="1" applyBorder="1" applyAlignment="1">
      <alignment horizontal="center" vertical="center"/>
      <protection/>
    </xf>
    <xf numFmtId="0" fontId="17" fillId="0" borderId="27" xfId="64" applyFont="1" applyFill="1" applyBorder="1" applyAlignment="1">
      <alignment horizontal="center" vertical="center"/>
      <protection/>
    </xf>
    <xf numFmtId="0" fontId="17" fillId="0" borderId="28" xfId="64" applyFont="1" applyFill="1" applyBorder="1" applyAlignment="1">
      <alignment horizontal="center" vertical="center"/>
      <protection/>
    </xf>
    <xf numFmtId="0" fontId="12" fillId="0" borderId="49" xfId="64" applyFont="1" applyFill="1" applyBorder="1" applyAlignment="1">
      <alignment horizontal="center" vertical="center"/>
      <protection/>
    </xf>
    <xf numFmtId="0" fontId="17" fillId="0" borderId="51" xfId="64" applyFont="1" applyFill="1" applyBorder="1" applyAlignment="1">
      <alignment horizontal="center" vertical="center" wrapText="1"/>
      <protection/>
    </xf>
    <xf numFmtId="0" fontId="17" fillId="0" borderId="51" xfId="64" applyFont="1" applyFill="1" applyBorder="1" applyAlignment="1">
      <alignment horizontal="center" vertical="center"/>
      <protection/>
    </xf>
    <xf numFmtId="0" fontId="17" fillId="0" borderId="125" xfId="64" applyFont="1" applyFill="1" applyBorder="1" applyAlignment="1">
      <alignment horizontal="center" vertical="center" wrapText="1"/>
      <protection/>
    </xf>
    <xf numFmtId="0" fontId="17" fillId="0" borderId="53" xfId="64" applyFont="1" applyFill="1" applyBorder="1" applyAlignment="1">
      <alignment horizontal="center" vertical="center"/>
      <protection/>
    </xf>
    <xf numFmtId="0" fontId="17" fillId="0" borderId="125" xfId="64" applyFont="1" applyFill="1" applyBorder="1" applyAlignment="1">
      <alignment horizontal="center" vertical="center"/>
      <protection/>
    </xf>
    <xf numFmtId="0" fontId="17" fillId="0" borderId="126" xfId="64" applyFont="1" applyFill="1" applyBorder="1" applyAlignment="1">
      <alignment horizontal="center" vertical="center" wrapText="1"/>
      <protection/>
    </xf>
    <xf numFmtId="0" fontId="17" fillId="0" borderId="126" xfId="64" applyFont="1" applyFill="1" applyBorder="1" applyAlignment="1">
      <alignment horizontal="center" vertical="center"/>
      <protection/>
    </xf>
    <xf numFmtId="0" fontId="17" fillId="0" borderId="52" xfId="64" applyFont="1" applyFill="1" applyBorder="1" applyAlignment="1">
      <alignment horizontal="center" vertical="center" wrapText="1"/>
      <protection/>
    </xf>
    <xf numFmtId="0" fontId="17" fillId="0" borderId="52" xfId="64" applyFont="1" applyFill="1" applyBorder="1" applyAlignment="1">
      <alignment horizontal="center" vertical="center"/>
      <protection/>
    </xf>
    <xf numFmtId="0" fontId="17" fillId="0" borderId="24" xfId="64" applyFont="1" applyFill="1" applyBorder="1" applyAlignment="1">
      <alignment horizontal="center" vertical="center" wrapText="1" shrinkToFit="1"/>
      <protection/>
    </xf>
    <xf numFmtId="0" fontId="17" fillId="0" borderId="24" xfId="64" applyFont="1" applyFill="1" applyBorder="1" applyAlignment="1">
      <alignment horizontal="center" vertical="center" shrinkToFit="1"/>
      <protection/>
    </xf>
    <xf numFmtId="41" fontId="12" fillId="0" borderId="52" xfId="64" applyNumberFormat="1" applyFont="1" applyFill="1" applyBorder="1" applyAlignment="1">
      <alignment horizontal="center" vertical="center"/>
      <protection/>
    </xf>
    <xf numFmtId="41" fontId="12" fillId="0" borderId="53" xfId="64" applyNumberFormat="1" applyFont="1" applyFill="1" applyBorder="1" applyAlignment="1">
      <alignment horizontal="center" vertical="center"/>
      <protection/>
    </xf>
    <xf numFmtId="41" fontId="12" fillId="0" borderId="126" xfId="64" applyNumberFormat="1" applyFont="1" applyFill="1" applyBorder="1" applyAlignment="1">
      <alignment horizontal="center" vertical="center"/>
      <protection/>
    </xf>
    <xf numFmtId="41" fontId="12" fillId="0" borderId="125" xfId="64" applyNumberFormat="1" applyFont="1" applyFill="1" applyBorder="1" applyAlignment="1">
      <alignment horizontal="center" vertical="center"/>
      <protection/>
    </xf>
    <xf numFmtId="0" fontId="17" fillId="0" borderId="26" xfId="64" applyFont="1" applyFill="1" applyBorder="1" applyAlignment="1">
      <alignment horizontal="center" vertical="center" shrinkToFit="1"/>
      <protection/>
    </xf>
    <xf numFmtId="0" fontId="17" fillId="0" borderId="67" xfId="64" applyFont="1" applyFill="1" applyBorder="1" applyAlignment="1">
      <alignment horizontal="center" vertical="center" shrinkToFit="1"/>
      <protection/>
    </xf>
    <xf numFmtId="0" fontId="17" fillId="0" borderId="36" xfId="64" applyFont="1" applyFill="1" applyBorder="1" applyAlignment="1">
      <alignment horizontal="center" vertical="center" shrinkToFit="1"/>
      <protection/>
    </xf>
    <xf numFmtId="0" fontId="17" fillId="0" borderId="47" xfId="64" applyFont="1" applyFill="1" applyBorder="1" applyAlignment="1">
      <alignment horizontal="center" vertical="center" shrinkToFit="1"/>
      <protection/>
    </xf>
    <xf numFmtId="0" fontId="14" fillId="0" borderId="76" xfId="64" applyNumberFormat="1" applyFont="1" applyFill="1" applyBorder="1" applyAlignment="1">
      <alignment vertical="center" shrinkToFit="1"/>
      <protection/>
    </xf>
    <xf numFmtId="0" fontId="14" fillId="0" borderId="78" xfId="64" applyNumberFormat="1" applyFont="1" applyFill="1" applyBorder="1" applyAlignment="1">
      <alignment vertical="center" shrinkToFit="1"/>
      <protection/>
    </xf>
    <xf numFmtId="0" fontId="17" fillId="0" borderId="80" xfId="64" applyFont="1" applyFill="1" applyBorder="1" applyAlignment="1">
      <alignment horizontal="center" vertical="center" shrinkToFit="1"/>
      <protection/>
    </xf>
    <xf numFmtId="0" fontId="17" fillId="0" borderId="73" xfId="64" applyFont="1" applyFill="1" applyBorder="1" applyAlignment="1">
      <alignment horizontal="center" vertical="center" shrinkToFit="1"/>
      <protection/>
    </xf>
    <xf numFmtId="0" fontId="17" fillId="0" borderId="44" xfId="64" applyFont="1" applyFill="1" applyBorder="1" applyAlignment="1">
      <alignment horizontal="center" vertical="center" wrapText="1" shrinkToFit="1"/>
      <protection/>
    </xf>
    <xf numFmtId="0" fontId="17" fillId="0" borderId="37" xfId="64" applyFont="1" applyFill="1" applyBorder="1" applyAlignment="1">
      <alignment horizontal="center" vertical="center" shrinkToFit="1"/>
      <protection/>
    </xf>
    <xf numFmtId="0" fontId="17" fillId="0" borderId="89" xfId="64" applyFont="1" applyFill="1" applyBorder="1" applyAlignment="1">
      <alignment horizontal="center" vertical="center" shrinkToFit="1"/>
      <protection/>
    </xf>
    <xf numFmtId="0" fontId="17" fillId="0" borderId="77" xfId="64" applyFont="1" applyFill="1" applyBorder="1" applyAlignment="1">
      <alignment horizontal="center" vertical="center" shrinkToFit="1"/>
      <protection/>
    </xf>
    <xf numFmtId="0" fontId="17" fillId="0" borderId="79" xfId="64" applyFont="1" applyFill="1" applyBorder="1" applyAlignment="1">
      <alignment horizontal="center" vertical="center" shrinkToFit="1"/>
      <protection/>
    </xf>
    <xf numFmtId="0" fontId="17" fillId="0" borderId="63" xfId="64" applyFont="1" applyFill="1" applyBorder="1" applyAlignment="1">
      <alignment horizontal="center" vertical="center" wrapText="1" shrinkToFit="1"/>
      <protection/>
    </xf>
    <xf numFmtId="0" fontId="17" fillId="0" borderId="11" xfId="64" applyFont="1" applyFill="1" applyBorder="1" applyAlignment="1">
      <alignment horizontal="center" vertical="center" wrapText="1" shrinkToFit="1"/>
      <protection/>
    </xf>
    <xf numFmtId="0" fontId="17" fillId="0" borderId="80" xfId="64" applyFont="1" applyFill="1" applyBorder="1" applyAlignment="1">
      <alignment horizontal="center" vertical="center" wrapText="1" shrinkToFit="1"/>
      <protection/>
    </xf>
    <xf numFmtId="0" fontId="17" fillId="0" borderId="73" xfId="64" applyFont="1" applyFill="1" applyBorder="1" applyAlignment="1">
      <alignment horizontal="center" vertical="center" wrapText="1" shrinkToFit="1"/>
      <protection/>
    </xf>
    <xf numFmtId="0" fontId="5" fillId="0" borderId="71" xfId="64" applyFont="1" applyFill="1" applyBorder="1" applyAlignment="1">
      <alignment horizontal="center" vertical="center" wrapText="1" shrinkToFit="1"/>
      <protection/>
    </xf>
    <xf numFmtId="0" fontId="5" fillId="0" borderId="70" xfId="64" applyFont="1" applyFill="1" applyBorder="1" applyAlignment="1">
      <alignment horizontal="center" vertical="center" wrapText="1" shrinkToFit="1"/>
      <protection/>
    </xf>
    <xf numFmtId="0" fontId="5" fillId="0" borderId="42" xfId="64" applyFont="1" applyFill="1" applyBorder="1" applyAlignment="1">
      <alignment horizontal="center" vertical="center" wrapText="1" shrinkToFit="1"/>
      <protection/>
    </xf>
    <xf numFmtId="186" fontId="14" fillId="0" borderId="89" xfId="64" applyNumberFormat="1" applyFont="1" applyFill="1" applyBorder="1" applyAlignment="1">
      <alignment horizontal="center" vertical="center" shrinkToFit="1"/>
      <protection/>
    </xf>
    <xf numFmtId="49" fontId="36" fillId="0" borderId="0" xfId="64" applyNumberFormat="1" applyFont="1" applyFill="1" applyAlignment="1">
      <alignment horizontal="center" vertical="center" textRotation="180" shrinkToFit="1"/>
      <protection/>
    </xf>
    <xf numFmtId="0" fontId="17" fillId="0" borderId="71" xfId="64" applyFont="1" applyFill="1" applyBorder="1" applyAlignment="1">
      <alignment horizontal="center" vertical="center" shrinkToFit="1"/>
      <protection/>
    </xf>
    <xf numFmtId="0" fontId="17" fillId="0" borderId="84" xfId="64" applyFont="1" applyFill="1" applyBorder="1" applyAlignment="1">
      <alignment horizontal="center" vertical="center" shrinkToFit="1"/>
      <protection/>
    </xf>
    <xf numFmtId="0" fontId="17" fillId="0" borderId="72" xfId="64" applyFont="1" applyFill="1" applyBorder="1" applyAlignment="1">
      <alignment horizontal="center" vertical="center" shrinkToFit="1"/>
      <protection/>
    </xf>
    <xf numFmtId="0" fontId="17" fillId="0" borderId="66" xfId="64" applyFont="1" applyFill="1" applyBorder="1" applyAlignment="1">
      <alignment horizontal="center" vertical="center" shrinkToFit="1"/>
      <protection/>
    </xf>
    <xf numFmtId="0" fontId="17" fillId="0" borderId="34" xfId="64" applyFont="1" applyFill="1" applyBorder="1" applyAlignment="1">
      <alignment horizontal="center" vertical="center" shrinkToFit="1"/>
      <protection/>
    </xf>
    <xf numFmtId="0" fontId="17" fillId="0" borderId="25" xfId="64" applyFont="1" applyFill="1" applyBorder="1" applyAlignment="1">
      <alignment horizontal="center" vertical="center" shrinkToFit="1"/>
      <protection/>
    </xf>
    <xf numFmtId="0" fontId="17" fillId="0" borderId="35" xfId="64" applyFont="1" applyFill="1" applyBorder="1" applyAlignment="1">
      <alignment horizontal="center" vertical="center" shrinkToFit="1"/>
      <protection/>
    </xf>
    <xf numFmtId="49" fontId="36" fillId="0" borderId="55" xfId="64" applyNumberFormat="1" applyFont="1" applyFill="1" applyBorder="1" applyAlignment="1">
      <alignment horizontal="center" vertical="center" textRotation="180" shrinkToFit="1"/>
      <protection/>
    </xf>
    <xf numFmtId="0" fontId="17" fillId="0" borderId="89" xfId="64" applyFont="1" applyFill="1" applyBorder="1" applyAlignment="1">
      <alignment horizontal="center" vertical="center"/>
      <protection/>
    </xf>
    <xf numFmtId="0" fontId="17" fillId="0" borderId="77" xfId="64" applyFont="1" applyFill="1" applyBorder="1" applyAlignment="1">
      <alignment horizontal="center" vertical="center"/>
      <protection/>
    </xf>
    <xf numFmtId="0" fontId="17" fillId="0" borderId="79" xfId="64" applyFont="1" applyFill="1" applyBorder="1" applyAlignment="1">
      <alignment horizontal="center" vertical="center"/>
      <protection/>
    </xf>
    <xf numFmtId="0" fontId="17" fillId="0" borderId="71" xfId="64" applyFont="1" applyFill="1" applyBorder="1" applyAlignment="1">
      <alignment horizontal="center" vertical="center"/>
      <protection/>
    </xf>
    <xf numFmtId="0" fontId="17" fillId="0" borderId="84" xfId="64" applyFont="1" applyFill="1" applyBorder="1" applyAlignment="1">
      <alignment horizontal="center" vertical="center"/>
      <protection/>
    </xf>
    <xf numFmtId="0" fontId="17" fillId="0" borderId="72" xfId="64" applyFont="1" applyFill="1" applyBorder="1" applyAlignment="1">
      <alignment horizontal="center" vertical="center"/>
      <protection/>
    </xf>
    <xf numFmtId="0" fontId="17" fillId="0" borderId="76" xfId="64" applyFont="1" applyFill="1" applyBorder="1" applyAlignment="1">
      <alignment horizontal="center" vertical="center" shrinkToFit="1"/>
      <protection/>
    </xf>
    <xf numFmtId="0" fontId="17" fillId="0" borderId="78" xfId="64" applyFont="1" applyFill="1" applyBorder="1" applyAlignment="1">
      <alignment horizontal="center" vertical="center" shrinkToFit="1"/>
      <protection/>
    </xf>
    <xf numFmtId="0" fontId="17" fillId="0" borderId="63" xfId="64" applyFont="1" applyFill="1" applyBorder="1" applyAlignment="1">
      <alignment horizontal="center" vertical="center" shrinkToFit="1"/>
      <protection/>
    </xf>
    <xf numFmtId="0" fontId="17" fillId="0" borderId="55" xfId="64" applyFont="1" applyFill="1" applyBorder="1" applyAlignment="1">
      <alignment horizontal="center" vertical="center" shrinkToFit="1"/>
      <protection/>
    </xf>
    <xf numFmtId="0" fontId="17" fillId="0" borderId="11" xfId="64" applyFont="1" applyFill="1" applyBorder="1" applyAlignment="1">
      <alignment horizontal="center" vertical="center" shrinkToFit="1"/>
      <protection/>
    </xf>
    <xf numFmtId="0" fontId="17" fillId="0" borderId="30" xfId="64" applyFont="1" applyFill="1" applyBorder="1" applyAlignment="1">
      <alignment horizontal="center" vertical="center" shrinkToFit="1"/>
      <protection/>
    </xf>
    <xf numFmtId="0" fontId="17" fillId="0" borderId="31" xfId="64" applyFont="1" applyFill="1" applyBorder="1" applyAlignment="1">
      <alignment horizontal="center" vertical="center" shrinkToFit="1"/>
      <protection/>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50" xfId="0" applyFont="1" applyBorder="1" applyAlignment="1">
      <alignment horizontal="center" vertical="center"/>
    </xf>
    <xf numFmtId="0" fontId="17" fillId="0" borderId="29" xfId="0" applyFont="1" applyBorder="1" applyAlignment="1">
      <alignment horizontal="center" vertical="center"/>
    </xf>
    <xf numFmtId="0" fontId="17" fillId="0" borderId="43" xfId="0" applyFont="1" applyBorder="1" applyAlignment="1">
      <alignment horizontal="center" vertical="center"/>
    </xf>
    <xf numFmtId="49" fontId="36" fillId="0" borderId="55" xfId="0" applyNumberFormat="1" applyFont="1" applyBorder="1" applyAlignment="1">
      <alignment horizontal="center" vertical="center" textRotation="180"/>
    </xf>
    <xf numFmtId="0" fontId="8" fillId="0" borderId="0" xfId="0" applyFont="1" applyAlignment="1">
      <alignment vertical="center"/>
    </xf>
    <xf numFmtId="0" fontId="17" fillId="0" borderId="62" xfId="0" applyFont="1" applyBorder="1" applyAlignment="1">
      <alignment horizontal="center" vertical="center"/>
    </xf>
    <xf numFmtId="0" fontId="17" fillId="0" borderId="67" xfId="0" applyFont="1" applyBorder="1" applyAlignment="1">
      <alignment horizontal="center" vertical="center"/>
    </xf>
    <xf numFmtId="0" fontId="17" fillId="0" borderId="64" xfId="0" applyFont="1" applyBorder="1" applyAlignment="1">
      <alignment horizontal="center" vertical="center"/>
    </xf>
    <xf numFmtId="0" fontId="17" fillId="0" borderId="47" xfId="0" applyFont="1" applyBorder="1" applyAlignment="1">
      <alignment horizontal="center" vertical="center"/>
    </xf>
    <xf numFmtId="0" fontId="17" fillId="0" borderId="80" xfId="0" applyFont="1" applyBorder="1" applyAlignment="1">
      <alignment horizontal="center" vertical="center" textRotation="255"/>
    </xf>
    <xf numFmtId="0" fontId="17" fillId="0" borderId="115" xfId="0" applyFont="1" applyBorder="1" applyAlignment="1">
      <alignment horizontal="center" vertical="center" textRotation="255"/>
    </xf>
    <xf numFmtId="0" fontId="17" fillId="0" borderId="73" xfId="0" applyFont="1" applyBorder="1" applyAlignment="1">
      <alignment horizontal="center" vertical="center" textRotation="255"/>
    </xf>
    <xf numFmtId="0" fontId="17" fillId="0" borderId="79" xfId="0" applyFont="1" applyBorder="1" applyAlignment="1">
      <alignment horizontal="center" vertical="center"/>
    </xf>
    <xf numFmtId="0" fontId="17" fillId="0" borderId="72" xfId="0" applyFont="1" applyBorder="1" applyAlignment="1">
      <alignment horizontal="center" vertical="center"/>
    </xf>
    <xf numFmtId="0" fontId="17" fillId="0" borderId="23" xfId="0" applyFont="1" applyBorder="1" applyAlignment="1">
      <alignment horizontal="center" vertical="center"/>
    </xf>
    <xf numFmtId="0" fontId="17" fillId="0" borderId="49" xfId="0" applyFont="1" applyBorder="1" applyAlignment="1">
      <alignment horizontal="center" vertical="center"/>
    </xf>
    <xf numFmtId="0" fontId="17" fillId="0" borderId="69" xfId="0" applyFont="1" applyBorder="1" applyAlignment="1">
      <alignment horizontal="center" vertical="center"/>
    </xf>
    <xf numFmtId="0" fontId="6" fillId="0" borderId="0" xfId="0" applyFont="1" applyAlignment="1">
      <alignment horizontal="center" vertical="center"/>
    </xf>
    <xf numFmtId="0" fontId="6" fillId="0" borderId="55" xfId="0" applyFont="1" applyBorder="1" applyAlignment="1">
      <alignment horizontal="center" vertical="center"/>
    </xf>
    <xf numFmtId="0" fontId="17" fillId="0" borderId="89" xfId="0" applyFont="1" applyBorder="1" applyAlignment="1">
      <alignment horizontal="center" vertical="center"/>
    </xf>
    <xf numFmtId="0" fontId="17" fillId="0" borderId="22" xfId="65" applyFont="1" applyFill="1" applyBorder="1" applyAlignment="1">
      <alignment horizontal="center" vertical="center"/>
      <protection/>
    </xf>
    <xf numFmtId="0" fontId="17" fillId="0" borderId="20" xfId="65" applyFont="1" applyFill="1" applyBorder="1" applyAlignment="1">
      <alignment horizontal="center" vertical="center"/>
      <protection/>
    </xf>
    <xf numFmtId="0" fontId="5" fillId="0" borderId="22" xfId="65" applyFont="1" applyFill="1" applyBorder="1" applyAlignment="1">
      <alignment horizontal="center" vertical="center" wrapText="1"/>
      <protection/>
    </xf>
    <xf numFmtId="0" fontId="5" fillId="0" borderId="32" xfId="65" applyFont="1" applyFill="1" applyBorder="1" applyAlignment="1">
      <alignment horizontal="center" vertical="center"/>
      <protection/>
    </xf>
    <xf numFmtId="0" fontId="17" fillId="0" borderId="115" xfId="65" applyFont="1" applyFill="1" applyBorder="1" applyAlignment="1">
      <alignment horizontal="center" vertical="center"/>
      <protection/>
    </xf>
    <xf numFmtId="0" fontId="5" fillId="0" borderId="61" xfId="65" applyFont="1" applyFill="1" applyBorder="1" applyAlignment="1">
      <alignment horizontal="center" vertical="center" wrapText="1"/>
      <protection/>
    </xf>
    <xf numFmtId="0" fontId="5" fillId="0" borderId="45" xfId="65" applyFont="1" applyFill="1" applyBorder="1" applyAlignment="1">
      <alignment horizontal="center" vertical="center"/>
      <protection/>
    </xf>
    <xf numFmtId="0" fontId="17" fillId="0" borderId="89" xfId="65" applyFont="1" applyFill="1" applyBorder="1" applyAlignment="1">
      <alignment horizontal="center" vertical="center"/>
      <protection/>
    </xf>
    <xf numFmtId="0" fontId="17" fillId="0" borderId="79" xfId="65" applyFont="1" applyFill="1" applyBorder="1" applyAlignment="1">
      <alignment horizontal="center" vertical="center"/>
      <protection/>
    </xf>
    <xf numFmtId="0" fontId="17" fillId="0" borderId="80" xfId="65" applyFont="1" applyFill="1" applyBorder="1" applyAlignment="1">
      <alignment horizontal="center" vertical="center" wrapText="1"/>
      <protection/>
    </xf>
    <xf numFmtId="0" fontId="17" fillId="0" borderId="59" xfId="65" applyFont="1" applyFill="1" applyBorder="1" applyAlignment="1">
      <alignment horizontal="center" vertical="center"/>
      <protection/>
    </xf>
    <xf numFmtId="0" fontId="17" fillId="0" borderId="60" xfId="65" applyFont="1" applyFill="1" applyBorder="1" applyAlignment="1">
      <alignment horizontal="center" vertical="center"/>
      <protection/>
    </xf>
    <xf numFmtId="0" fontId="5" fillId="0" borderId="18" xfId="65" applyFont="1" applyFill="1" applyBorder="1" applyAlignment="1">
      <alignment horizontal="center" vertical="center" wrapText="1"/>
      <protection/>
    </xf>
    <xf numFmtId="0" fontId="5" fillId="0" borderId="31" xfId="65" applyFont="1" applyFill="1" applyBorder="1" applyAlignment="1">
      <alignment horizontal="center" vertical="center"/>
      <protection/>
    </xf>
    <xf numFmtId="0" fontId="17" fillId="0" borderId="29" xfId="65" applyFont="1" applyFill="1" applyBorder="1" applyAlignment="1">
      <alignment horizontal="center" vertical="center"/>
      <protection/>
    </xf>
    <xf numFmtId="0" fontId="17" fillId="0" borderId="76" xfId="65" applyFont="1" applyFill="1" applyBorder="1" applyAlignment="1">
      <alignment horizontal="center" vertical="center"/>
      <protection/>
    </xf>
    <xf numFmtId="0" fontId="17" fillId="0" borderId="26" xfId="65" applyFont="1" applyFill="1" applyBorder="1" applyAlignment="1">
      <alignment horizontal="center" vertical="center" wrapText="1"/>
      <protection/>
    </xf>
    <xf numFmtId="0" fontId="17" fillId="0" borderId="65" xfId="65" applyFont="1" applyFill="1" applyBorder="1" applyAlignment="1">
      <alignment horizontal="center" vertical="center" wrapText="1"/>
      <protection/>
    </xf>
    <xf numFmtId="0" fontId="17" fillId="0" borderId="67" xfId="65" applyFont="1" applyFill="1" applyBorder="1" applyAlignment="1">
      <alignment horizontal="center" vertical="center" wrapText="1"/>
      <protection/>
    </xf>
    <xf numFmtId="0" fontId="17" fillId="0" borderId="32" xfId="65" applyFont="1" applyFill="1" applyBorder="1" applyAlignment="1">
      <alignment horizontal="center" vertical="center" wrapText="1"/>
      <protection/>
    </xf>
    <xf numFmtId="0" fontId="17" fillId="0" borderId="0" xfId="65" applyFont="1" applyFill="1" applyBorder="1" applyAlignment="1">
      <alignment horizontal="center" vertical="center" wrapText="1"/>
      <protection/>
    </xf>
    <xf numFmtId="0" fontId="17" fillId="0" borderId="45" xfId="65" applyFont="1" applyFill="1" applyBorder="1" applyAlignment="1">
      <alignment horizontal="center" vertical="center" wrapText="1"/>
      <protection/>
    </xf>
    <xf numFmtId="0" fontId="17" fillId="0" borderId="44" xfId="65" applyFont="1" applyFill="1" applyBorder="1" applyAlignment="1">
      <alignment horizontal="center" vertical="center" wrapText="1"/>
      <protection/>
    </xf>
    <xf numFmtId="0" fontId="17" fillId="0" borderId="33" xfId="65" applyFont="1" applyFill="1" applyBorder="1" applyAlignment="1">
      <alignment horizontal="center" vertical="center"/>
      <protection/>
    </xf>
    <xf numFmtId="0" fontId="17" fillId="0" borderId="37" xfId="65" applyFont="1" applyFill="1" applyBorder="1" applyAlignment="1">
      <alignment horizontal="center" vertical="center"/>
      <protection/>
    </xf>
    <xf numFmtId="0" fontId="17" fillId="0" borderId="32" xfId="65" applyFont="1" applyFill="1" applyBorder="1" applyAlignment="1">
      <alignment horizontal="center" vertical="center"/>
      <protection/>
    </xf>
    <xf numFmtId="0" fontId="17" fillId="0" borderId="0" xfId="65" applyFont="1" applyFill="1" applyBorder="1" applyAlignment="1">
      <alignment horizontal="center" vertical="center"/>
      <protection/>
    </xf>
    <xf numFmtId="0" fontId="17" fillId="0" borderId="55" xfId="65" applyFont="1" applyFill="1" applyBorder="1" applyAlignment="1">
      <alignment horizontal="center" vertical="center"/>
      <protection/>
    </xf>
    <xf numFmtId="0" fontId="17" fillId="0" borderId="66" xfId="65" applyFont="1" applyFill="1" applyBorder="1" applyAlignment="1">
      <alignment horizontal="center" vertical="center" wrapText="1"/>
      <protection/>
    </xf>
    <xf numFmtId="0" fontId="17" fillId="0" borderId="30" xfId="65" applyFont="1" applyFill="1" applyBorder="1" applyAlignment="1">
      <alignment horizontal="center" vertical="center"/>
      <protection/>
    </xf>
    <xf numFmtId="0" fontId="17" fillId="0" borderId="34" xfId="65" applyFont="1" applyFill="1" applyBorder="1" applyAlignment="1">
      <alignment horizontal="center" vertical="center"/>
      <protection/>
    </xf>
    <xf numFmtId="0" fontId="17" fillId="0" borderId="25" xfId="65" applyFont="1" applyFill="1" applyBorder="1" applyAlignment="1">
      <alignment horizontal="center" vertical="center" wrapText="1"/>
      <protection/>
    </xf>
    <xf numFmtId="0" fontId="17" fillId="0" borderId="31" xfId="65" applyFont="1" applyFill="1" applyBorder="1" applyAlignment="1">
      <alignment horizontal="center" vertical="center"/>
      <protection/>
    </xf>
    <xf numFmtId="0" fontId="17" fillId="0" borderId="35" xfId="65" applyFont="1" applyFill="1" applyBorder="1" applyAlignment="1">
      <alignment horizontal="center" vertical="center"/>
      <protection/>
    </xf>
    <xf numFmtId="0" fontId="17" fillId="0" borderId="28" xfId="65" applyFont="1" applyFill="1" applyBorder="1" applyAlignment="1">
      <alignment horizontal="center" vertical="center" wrapText="1"/>
      <protection/>
    </xf>
    <xf numFmtId="0" fontId="17" fillId="0" borderId="50" xfId="65" applyFont="1" applyFill="1" applyBorder="1" applyAlignment="1">
      <alignment horizontal="center" vertical="center"/>
      <protection/>
    </xf>
    <xf numFmtId="0" fontId="17" fillId="0" borderId="43" xfId="65" applyFont="1" applyFill="1" applyBorder="1" applyAlignment="1">
      <alignment horizontal="center" vertical="center"/>
      <protection/>
    </xf>
    <xf numFmtId="0" fontId="8" fillId="0" borderId="0" xfId="65" applyFont="1" applyFill="1" applyAlignment="1">
      <alignment vertical="center"/>
      <protection/>
    </xf>
    <xf numFmtId="0" fontId="17" fillId="0" borderId="27" xfId="65" applyFont="1" applyFill="1" applyBorder="1" applyAlignment="1">
      <alignment horizontal="center" vertical="center" wrapText="1"/>
      <protection/>
    </xf>
    <xf numFmtId="0" fontId="17" fillId="0" borderId="28" xfId="65" applyFont="1" applyFill="1" applyBorder="1" applyAlignment="1">
      <alignment horizontal="center" vertical="center"/>
      <protection/>
    </xf>
    <xf numFmtId="0" fontId="17" fillId="0" borderId="41" xfId="65" applyFont="1" applyFill="1" applyBorder="1" applyAlignment="1">
      <alignment horizontal="center" vertical="center" wrapText="1"/>
      <protection/>
    </xf>
    <xf numFmtId="0" fontId="17" fillId="0" borderId="29" xfId="65" applyFont="1" applyFill="1" applyBorder="1" applyAlignment="1">
      <alignment horizontal="center" vertical="center" wrapText="1"/>
      <protection/>
    </xf>
    <xf numFmtId="0" fontId="17" fillId="0" borderId="43" xfId="65" applyFont="1" applyFill="1" applyBorder="1" applyAlignment="1">
      <alignment horizontal="center" vertical="center" wrapText="1"/>
      <protection/>
    </xf>
    <xf numFmtId="0" fontId="17" fillId="0" borderId="62" xfId="65" applyFont="1" applyFill="1" applyBorder="1" applyAlignment="1">
      <alignment horizontal="center" vertical="center"/>
      <protection/>
    </xf>
    <xf numFmtId="0" fontId="17" fillId="0" borderId="64" xfId="65" applyFont="1" applyFill="1" applyBorder="1" applyAlignment="1">
      <alignment horizontal="center" vertical="center"/>
      <protection/>
    </xf>
    <xf numFmtId="0" fontId="17" fillId="0" borderId="62" xfId="65" applyFont="1" applyFill="1" applyBorder="1" applyAlignment="1">
      <alignment horizontal="right" vertical="center" wrapText="1"/>
      <protection/>
    </xf>
    <xf numFmtId="0" fontId="17" fillId="0" borderId="65" xfId="65" applyFont="1" applyFill="1" applyBorder="1" applyAlignment="1">
      <alignment horizontal="right" vertical="center" wrapText="1"/>
      <protection/>
    </xf>
    <xf numFmtId="0" fontId="17" fillId="0" borderId="63" xfId="65" applyFont="1" applyFill="1" applyBorder="1" applyAlignment="1">
      <alignment horizontal="right" vertical="center" wrapText="1"/>
      <protection/>
    </xf>
    <xf numFmtId="0" fontId="17" fillId="0" borderId="64" xfId="65" applyFont="1" applyFill="1" applyBorder="1" applyAlignment="1">
      <alignment horizontal="right" vertical="center" wrapText="1"/>
      <protection/>
    </xf>
    <xf numFmtId="0" fontId="17" fillId="0" borderId="48" xfId="65" applyFont="1" applyFill="1" applyBorder="1" applyAlignment="1">
      <alignment horizontal="right" vertical="center" wrapText="1"/>
      <protection/>
    </xf>
    <xf numFmtId="0" fontId="17" fillId="0" borderId="11" xfId="65" applyFont="1" applyFill="1" applyBorder="1" applyAlignment="1">
      <alignment horizontal="righ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①算定例(ﾌﾟﾚｽ工場)" xfId="64"/>
    <cellStyle name="標準_2001-阪神高速ｾﾝﾀｰVer01" xfId="65"/>
    <cellStyle name="標準_サンプル１（プレス工場）" xfId="66"/>
    <cellStyle name="標準_共通仮設費率一覧"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1:M306"/>
  <sheetViews>
    <sheetView tabSelected="1" view="pageBreakPreview" zoomScaleSheetLayoutView="100" zoomScalePageLayoutView="0" workbookViewId="0" topLeftCell="A13">
      <selection activeCell="F98" sqref="F98"/>
    </sheetView>
  </sheetViews>
  <sheetFormatPr defaultColWidth="9.140625" defaultRowHeight="12"/>
  <cols>
    <col min="1" max="1" width="1.28515625" style="497" customWidth="1"/>
    <col min="2" max="2" width="13.8515625" style="497" customWidth="1"/>
    <col min="3" max="3" width="52.140625" style="497" customWidth="1"/>
    <col min="4" max="4" width="46.140625" style="497" hidden="1" customWidth="1"/>
    <col min="5" max="5" width="12.421875" style="499" customWidth="1"/>
    <col min="6" max="6" width="52.140625" style="497" customWidth="1"/>
    <col min="7" max="7" width="12.28125" style="499" customWidth="1"/>
    <col min="8" max="8" width="9.28125" style="497" customWidth="1"/>
    <col min="9" max="9" width="52.140625" style="497" customWidth="1"/>
    <col min="10" max="10" width="46.140625" style="497" hidden="1" customWidth="1"/>
    <col min="11" max="11" width="12.421875" style="501" customWidth="1"/>
    <col min="12" max="12" width="52.140625" style="497" customWidth="1"/>
    <col min="13" max="13" width="12.28125" style="501" customWidth="1"/>
    <col min="14" max="16384" width="9.28125" style="497" customWidth="1"/>
  </cols>
  <sheetData>
    <row r="1" spans="3:13" ht="13.5" customHeight="1">
      <c r="C1" s="498" t="s">
        <v>417</v>
      </c>
      <c r="G1" s="500"/>
      <c r="I1" s="498" t="s">
        <v>798</v>
      </c>
      <c r="M1" s="502"/>
    </row>
    <row r="2" spans="3:13" ht="28.5" customHeight="1">
      <c r="C2" s="599" t="s">
        <v>418</v>
      </c>
      <c r="D2" s="599"/>
      <c r="E2" s="599"/>
      <c r="F2" s="599"/>
      <c r="G2" s="503" t="s">
        <v>799</v>
      </c>
      <c r="I2" s="599" t="s">
        <v>800</v>
      </c>
      <c r="J2" s="599"/>
      <c r="K2" s="599"/>
      <c r="L2" s="599"/>
      <c r="M2" s="503" t="s">
        <v>799</v>
      </c>
    </row>
    <row r="3" spans="2:13" s="509" customFormat="1" ht="22.5" customHeight="1">
      <c r="B3" s="504"/>
      <c r="C3" s="505" t="s">
        <v>801</v>
      </c>
      <c r="D3" s="506"/>
      <c r="E3" s="507"/>
      <c r="F3" s="506"/>
      <c r="G3" s="508"/>
      <c r="I3" s="505" t="s">
        <v>801</v>
      </c>
      <c r="J3" s="506"/>
      <c r="K3" s="510"/>
      <c r="L3" s="506"/>
      <c r="M3" s="511"/>
    </row>
    <row r="4" spans="2:13" ht="13.5" customHeight="1">
      <c r="B4" s="497">
        <v>1</v>
      </c>
      <c r="C4" s="512" t="s">
        <v>802</v>
      </c>
      <c r="D4" s="513">
        <v>19</v>
      </c>
      <c r="E4" s="514">
        <f>ROUND(K4*2.3,0)</f>
        <v>21</v>
      </c>
      <c r="F4" s="512" t="s">
        <v>803</v>
      </c>
      <c r="G4" s="515">
        <f aca="true" t="shared" si="0" ref="G4:G25">ROUND(M4*2.3,0)</f>
        <v>21</v>
      </c>
      <c r="I4" s="516" t="s">
        <v>802</v>
      </c>
      <c r="J4" s="517">
        <v>19</v>
      </c>
      <c r="K4" s="518">
        <v>9</v>
      </c>
      <c r="L4" s="512" t="s">
        <v>803</v>
      </c>
      <c r="M4" s="519">
        <v>9</v>
      </c>
    </row>
    <row r="5" spans="2:13" ht="13.5" customHeight="1">
      <c r="B5" s="497">
        <v>2</v>
      </c>
      <c r="C5" s="520" t="s">
        <v>804</v>
      </c>
      <c r="D5" s="521">
        <v>20</v>
      </c>
      <c r="E5" s="522">
        <f aca="true" t="shared" si="1" ref="E5:E27">ROUND(K5*2.3,0)</f>
        <v>18</v>
      </c>
      <c r="F5" s="520" t="s">
        <v>805</v>
      </c>
      <c r="G5" s="523">
        <f t="shared" si="0"/>
        <v>23</v>
      </c>
      <c r="I5" s="520" t="s">
        <v>804</v>
      </c>
      <c r="J5" s="521">
        <v>20</v>
      </c>
      <c r="K5" s="524">
        <v>8</v>
      </c>
      <c r="L5" s="520" t="s">
        <v>805</v>
      </c>
      <c r="M5" s="525">
        <v>10</v>
      </c>
    </row>
    <row r="6" spans="2:13" ht="22.5" customHeight="1">
      <c r="B6" s="497">
        <v>3</v>
      </c>
      <c r="C6" s="520" t="s">
        <v>806</v>
      </c>
      <c r="D6" s="521">
        <v>21</v>
      </c>
      <c r="E6" s="522">
        <f t="shared" si="1"/>
        <v>21</v>
      </c>
      <c r="F6" s="520" t="s">
        <v>807</v>
      </c>
      <c r="G6" s="523">
        <f t="shared" si="0"/>
        <v>23</v>
      </c>
      <c r="I6" s="520" t="s">
        <v>806</v>
      </c>
      <c r="J6" s="521">
        <v>21</v>
      </c>
      <c r="K6" s="524">
        <v>9</v>
      </c>
      <c r="L6" s="520" t="s">
        <v>807</v>
      </c>
      <c r="M6" s="525">
        <v>10</v>
      </c>
    </row>
    <row r="7" spans="2:13" ht="13.5" customHeight="1">
      <c r="B7" s="497">
        <v>4</v>
      </c>
      <c r="C7" s="520" t="s">
        <v>808</v>
      </c>
      <c r="D7" s="521">
        <v>22</v>
      </c>
      <c r="E7" s="522">
        <f t="shared" si="1"/>
        <v>18</v>
      </c>
      <c r="F7" s="520" t="s">
        <v>809</v>
      </c>
      <c r="G7" s="523">
        <f t="shared" si="0"/>
        <v>30</v>
      </c>
      <c r="I7" s="520" t="s">
        <v>808</v>
      </c>
      <c r="J7" s="521">
        <v>22</v>
      </c>
      <c r="K7" s="524">
        <v>8</v>
      </c>
      <c r="L7" s="520" t="s">
        <v>809</v>
      </c>
      <c r="M7" s="525">
        <v>13</v>
      </c>
    </row>
    <row r="8" spans="2:13" ht="13.5" customHeight="1">
      <c r="B8" s="497">
        <v>5</v>
      </c>
      <c r="C8" s="520" t="s">
        <v>810</v>
      </c>
      <c r="D8" s="521">
        <v>23</v>
      </c>
      <c r="E8" s="522">
        <f t="shared" si="1"/>
        <v>16</v>
      </c>
      <c r="F8" s="520" t="s">
        <v>811</v>
      </c>
      <c r="G8" s="523">
        <f t="shared" si="0"/>
        <v>23</v>
      </c>
      <c r="I8" s="520" t="s">
        <v>810</v>
      </c>
      <c r="J8" s="521">
        <v>23</v>
      </c>
      <c r="K8" s="524">
        <v>7</v>
      </c>
      <c r="L8" s="520" t="s">
        <v>811</v>
      </c>
      <c r="M8" s="525">
        <v>10</v>
      </c>
    </row>
    <row r="9" spans="2:13" ht="13.5" customHeight="1">
      <c r="B9" s="497">
        <v>6</v>
      </c>
      <c r="C9" s="520" t="s">
        <v>812</v>
      </c>
      <c r="D9" s="521">
        <v>24</v>
      </c>
      <c r="E9" s="522">
        <f t="shared" si="1"/>
        <v>18</v>
      </c>
      <c r="F9" s="520" t="s">
        <v>813</v>
      </c>
      <c r="G9" s="523">
        <f t="shared" si="0"/>
        <v>21</v>
      </c>
      <c r="I9" s="520" t="s">
        <v>812</v>
      </c>
      <c r="J9" s="521">
        <v>24</v>
      </c>
      <c r="K9" s="524">
        <v>8</v>
      </c>
      <c r="L9" s="520" t="s">
        <v>813</v>
      </c>
      <c r="M9" s="525">
        <v>9</v>
      </c>
    </row>
    <row r="10" spans="2:13" ht="13.5" customHeight="1">
      <c r="B10" s="497">
        <v>7</v>
      </c>
      <c r="C10" s="526" t="s">
        <v>814</v>
      </c>
      <c r="D10" s="527">
        <v>25</v>
      </c>
      <c r="E10" s="528"/>
      <c r="F10" s="520" t="s">
        <v>815</v>
      </c>
      <c r="G10" s="523">
        <f t="shared" si="0"/>
        <v>18</v>
      </c>
      <c r="I10" s="526" t="s">
        <v>814</v>
      </c>
      <c r="J10" s="527">
        <v>25</v>
      </c>
      <c r="K10" s="529"/>
      <c r="L10" s="520" t="s">
        <v>815</v>
      </c>
      <c r="M10" s="525">
        <v>8</v>
      </c>
    </row>
    <row r="11" spans="3:13" ht="13.5" customHeight="1">
      <c r="C11" s="530" t="s">
        <v>816</v>
      </c>
      <c r="D11" s="531"/>
      <c r="E11" s="532">
        <f t="shared" si="1"/>
        <v>14</v>
      </c>
      <c r="F11" s="520" t="s">
        <v>817</v>
      </c>
      <c r="G11" s="523">
        <f t="shared" si="0"/>
        <v>23</v>
      </c>
      <c r="I11" s="530" t="s">
        <v>816</v>
      </c>
      <c r="J11" s="531"/>
      <c r="K11" s="533" t="s">
        <v>818</v>
      </c>
      <c r="L11" s="520" t="s">
        <v>817</v>
      </c>
      <c r="M11" s="525">
        <v>10</v>
      </c>
    </row>
    <row r="12" spans="3:13" ht="13.5" customHeight="1">
      <c r="C12" s="516" t="s">
        <v>819</v>
      </c>
      <c r="D12" s="517"/>
      <c r="E12" s="534">
        <f t="shared" si="1"/>
        <v>21</v>
      </c>
      <c r="F12" s="520" t="s">
        <v>820</v>
      </c>
      <c r="G12" s="523">
        <f t="shared" si="0"/>
        <v>23</v>
      </c>
      <c r="I12" s="516" t="s">
        <v>819</v>
      </c>
      <c r="J12" s="517"/>
      <c r="K12" s="518" t="s">
        <v>821</v>
      </c>
      <c r="L12" s="520" t="s">
        <v>820</v>
      </c>
      <c r="M12" s="525">
        <v>10</v>
      </c>
    </row>
    <row r="13" spans="2:13" ht="13.5" customHeight="1">
      <c r="B13" s="497">
        <v>8</v>
      </c>
      <c r="C13" s="520" t="s">
        <v>822</v>
      </c>
      <c r="D13" s="521">
        <v>26</v>
      </c>
      <c r="E13" s="522">
        <f t="shared" si="1"/>
        <v>18</v>
      </c>
      <c r="F13" s="520" t="s">
        <v>823</v>
      </c>
      <c r="G13" s="523">
        <f t="shared" si="0"/>
        <v>32</v>
      </c>
      <c r="I13" s="520" t="s">
        <v>822</v>
      </c>
      <c r="J13" s="521">
        <v>26</v>
      </c>
      <c r="K13" s="524">
        <v>8</v>
      </c>
      <c r="L13" s="520" t="s">
        <v>823</v>
      </c>
      <c r="M13" s="525">
        <v>14</v>
      </c>
    </row>
    <row r="14" spans="2:13" ht="13.5" customHeight="1">
      <c r="B14" s="497">
        <v>9</v>
      </c>
      <c r="C14" s="520" t="s">
        <v>824</v>
      </c>
      <c r="D14" s="521">
        <v>27</v>
      </c>
      <c r="E14" s="522">
        <f t="shared" si="1"/>
        <v>16</v>
      </c>
      <c r="F14" s="520" t="s">
        <v>825</v>
      </c>
      <c r="G14" s="523">
        <f t="shared" si="0"/>
        <v>28</v>
      </c>
      <c r="I14" s="520" t="s">
        <v>824</v>
      </c>
      <c r="J14" s="521">
        <v>27</v>
      </c>
      <c r="K14" s="524">
        <v>7</v>
      </c>
      <c r="L14" s="520" t="s">
        <v>825</v>
      </c>
      <c r="M14" s="525">
        <v>12</v>
      </c>
    </row>
    <row r="15" spans="2:13" ht="13.5" customHeight="1">
      <c r="B15" s="497">
        <v>10</v>
      </c>
      <c r="C15" s="526" t="s">
        <v>826</v>
      </c>
      <c r="D15" s="527">
        <v>28</v>
      </c>
      <c r="E15" s="528"/>
      <c r="F15" s="520" t="s">
        <v>827</v>
      </c>
      <c r="G15" s="523">
        <f t="shared" si="0"/>
        <v>23</v>
      </c>
      <c r="I15" s="526" t="s">
        <v>826</v>
      </c>
      <c r="J15" s="527">
        <v>28</v>
      </c>
      <c r="K15" s="529"/>
      <c r="L15" s="520" t="s">
        <v>827</v>
      </c>
      <c r="M15" s="525">
        <v>10</v>
      </c>
    </row>
    <row r="16" spans="3:13" ht="13.5" customHeight="1">
      <c r="C16" s="530" t="s">
        <v>828</v>
      </c>
      <c r="D16" s="531"/>
      <c r="E16" s="532">
        <f t="shared" si="1"/>
        <v>58</v>
      </c>
      <c r="F16" s="520" t="s">
        <v>829</v>
      </c>
      <c r="G16" s="523">
        <f t="shared" si="0"/>
        <v>28</v>
      </c>
      <c r="I16" s="530" t="s">
        <v>828</v>
      </c>
      <c r="J16" s="531"/>
      <c r="K16" s="533" t="s">
        <v>830</v>
      </c>
      <c r="L16" s="520" t="s">
        <v>829</v>
      </c>
      <c r="M16" s="525">
        <v>12</v>
      </c>
    </row>
    <row r="17" spans="3:13" ht="23.25" customHeight="1">
      <c r="C17" s="516" t="s">
        <v>819</v>
      </c>
      <c r="D17" s="517"/>
      <c r="E17" s="534">
        <f t="shared" si="1"/>
        <v>21</v>
      </c>
      <c r="F17" s="520" t="s">
        <v>831</v>
      </c>
      <c r="G17" s="523">
        <f t="shared" si="0"/>
        <v>21</v>
      </c>
      <c r="I17" s="516" t="s">
        <v>819</v>
      </c>
      <c r="J17" s="517"/>
      <c r="K17" s="518" t="s">
        <v>821</v>
      </c>
      <c r="L17" s="520" t="s">
        <v>831</v>
      </c>
      <c r="M17" s="525">
        <v>9</v>
      </c>
    </row>
    <row r="18" spans="2:13" ht="23.25" customHeight="1">
      <c r="B18" s="497" t="s">
        <v>832</v>
      </c>
      <c r="C18" s="520" t="s">
        <v>833</v>
      </c>
      <c r="D18" s="521">
        <v>29</v>
      </c>
      <c r="E18" s="522">
        <f t="shared" si="1"/>
        <v>18</v>
      </c>
      <c r="F18" s="520" t="s">
        <v>834</v>
      </c>
      <c r="G18" s="523">
        <f t="shared" si="0"/>
        <v>28</v>
      </c>
      <c r="I18" s="520" t="s">
        <v>833</v>
      </c>
      <c r="J18" s="521">
        <v>29</v>
      </c>
      <c r="K18" s="524">
        <v>8</v>
      </c>
      <c r="L18" s="520" t="s">
        <v>834</v>
      </c>
      <c r="M18" s="525">
        <v>12</v>
      </c>
    </row>
    <row r="19" spans="2:13" ht="13.5" customHeight="1">
      <c r="B19" s="497">
        <v>11</v>
      </c>
      <c r="C19" s="520" t="s">
        <v>835</v>
      </c>
      <c r="D19" s="521">
        <v>30</v>
      </c>
      <c r="E19" s="522">
        <f t="shared" si="1"/>
        <v>21</v>
      </c>
      <c r="F19" s="526" t="s">
        <v>836</v>
      </c>
      <c r="G19" s="528"/>
      <c r="I19" s="520" t="s">
        <v>835</v>
      </c>
      <c r="J19" s="521">
        <v>30</v>
      </c>
      <c r="K19" s="524">
        <v>9</v>
      </c>
      <c r="L19" s="526" t="s">
        <v>836</v>
      </c>
      <c r="M19" s="535"/>
    </row>
    <row r="20" spans="2:13" ht="13.5" customHeight="1">
      <c r="B20" s="497">
        <v>12</v>
      </c>
      <c r="C20" s="520" t="s">
        <v>837</v>
      </c>
      <c r="D20" s="521">
        <v>31</v>
      </c>
      <c r="E20" s="522">
        <f t="shared" si="1"/>
        <v>23</v>
      </c>
      <c r="F20" s="530" t="s">
        <v>838</v>
      </c>
      <c r="G20" s="532">
        <f t="shared" si="0"/>
        <v>7</v>
      </c>
      <c r="I20" s="520" t="s">
        <v>837</v>
      </c>
      <c r="J20" s="521">
        <v>31</v>
      </c>
      <c r="K20" s="524">
        <v>10</v>
      </c>
      <c r="L20" s="530" t="s">
        <v>838</v>
      </c>
      <c r="M20" s="536" t="s">
        <v>839</v>
      </c>
    </row>
    <row r="21" spans="2:13" ht="13.5" customHeight="1">
      <c r="B21" s="497">
        <v>13</v>
      </c>
      <c r="C21" s="520" t="s">
        <v>840</v>
      </c>
      <c r="D21" s="521">
        <v>32</v>
      </c>
      <c r="E21" s="522">
        <f t="shared" si="1"/>
        <v>30</v>
      </c>
      <c r="F21" s="516" t="s">
        <v>819</v>
      </c>
      <c r="G21" s="534">
        <f t="shared" si="0"/>
        <v>30</v>
      </c>
      <c r="I21" s="520" t="s">
        <v>840</v>
      </c>
      <c r="J21" s="521">
        <v>32</v>
      </c>
      <c r="K21" s="524">
        <v>13</v>
      </c>
      <c r="L21" s="516" t="s">
        <v>819</v>
      </c>
      <c r="M21" s="537" t="s">
        <v>841</v>
      </c>
    </row>
    <row r="22" spans="2:13" ht="13.5" customHeight="1">
      <c r="B22" s="497">
        <v>14</v>
      </c>
      <c r="C22" s="520" t="s">
        <v>842</v>
      </c>
      <c r="D22" s="521">
        <v>33</v>
      </c>
      <c r="E22" s="522">
        <f t="shared" si="1"/>
        <v>18</v>
      </c>
      <c r="F22" s="520" t="s">
        <v>843</v>
      </c>
      <c r="G22" s="523">
        <f t="shared" si="0"/>
        <v>21</v>
      </c>
      <c r="I22" s="520" t="s">
        <v>842</v>
      </c>
      <c r="J22" s="521">
        <v>33</v>
      </c>
      <c r="K22" s="524">
        <v>8</v>
      </c>
      <c r="L22" s="520" t="s">
        <v>843</v>
      </c>
      <c r="M22" s="525">
        <v>9</v>
      </c>
    </row>
    <row r="23" spans="2:13" ht="13.5" customHeight="1">
      <c r="B23" s="497">
        <v>15</v>
      </c>
      <c r="C23" s="520" t="s">
        <v>844</v>
      </c>
      <c r="D23" s="521">
        <v>34</v>
      </c>
      <c r="E23" s="522">
        <f t="shared" si="1"/>
        <v>21</v>
      </c>
      <c r="F23" s="520" t="s">
        <v>845</v>
      </c>
      <c r="G23" s="523">
        <f t="shared" si="0"/>
        <v>23</v>
      </c>
      <c r="I23" s="520" t="s">
        <v>844</v>
      </c>
      <c r="J23" s="521">
        <v>34</v>
      </c>
      <c r="K23" s="524">
        <v>9</v>
      </c>
      <c r="L23" s="520" t="s">
        <v>845</v>
      </c>
      <c r="M23" s="525">
        <v>10</v>
      </c>
    </row>
    <row r="24" spans="2:13" ht="13.5" customHeight="1">
      <c r="B24" s="497">
        <v>16</v>
      </c>
      <c r="C24" s="520" t="s">
        <v>846</v>
      </c>
      <c r="D24" s="521">
        <v>35</v>
      </c>
      <c r="E24" s="522">
        <f t="shared" si="1"/>
        <v>23</v>
      </c>
      <c r="F24" s="520" t="s">
        <v>847</v>
      </c>
      <c r="G24" s="523">
        <f t="shared" si="0"/>
        <v>37</v>
      </c>
      <c r="I24" s="520" t="s">
        <v>846</v>
      </c>
      <c r="J24" s="521">
        <v>35</v>
      </c>
      <c r="K24" s="524">
        <v>10</v>
      </c>
      <c r="L24" s="520" t="s">
        <v>847</v>
      </c>
      <c r="M24" s="525">
        <v>16</v>
      </c>
    </row>
    <row r="25" spans="2:13" ht="13.5" customHeight="1">
      <c r="B25" s="497">
        <v>17</v>
      </c>
      <c r="C25" s="526" t="s">
        <v>848</v>
      </c>
      <c r="D25" s="527">
        <v>36</v>
      </c>
      <c r="E25" s="528"/>
      <c r="F25" s="520" t="s">
        <v>849</v>
      </c>
      <c r="G25" s="523">
        <f t="shared" si="0"/>
        <v>18</v>
      </c>
      <c r="I25" s="526" t="s">
        <v>848</v>
      </c>
      <c r="J25" s="527">
        <v>36</v>
      </c>
      <c r="K25" s="529"/>
      <c r="L25" s="520" t="s">
        <v>849</v>
      </c>
      <c r="M25" s="525">
        <v>8</v>
      </c>
    </row>
    <row r="26" spans="3:13" ht="13.5" customHeight="1">
      <c r="C26" s="530" t="s">
        <v>850</v>
      </c>
      <c r="D26" s="531"/>
      <c r="E26" s="532">
        <f t="shared" si="1"/>
        <v>58</v>
      </c>
      <c r="F26" s="520"/>
      <c r="G26" s="523"/>
      <c r="I26" s="530" t="s">
        <v>850</v>
      </c>
      <c r="J26" s="531"/>
      <c r="K26" s="533" t="s">
        <v>830</v>
      </c>
      <c r="L26" s="520"/>
      <c r="M26" s="525"/>
    </row>
    <row r="27" spans="2:13" ht="13.5" customHeight="1">
      <c r="B27" s="497">
        <v>18</v>
      </c>
      <c r="C27" s="538" t="s">
        <v>819</v>
      </c>
      <c r="D27" s="539" t="s">
        <v>851</v>
      </c>
      <c r="E27" s="540">
        <f t="shared" si="1"/>
        <v>28</v>
      </c>
      <c r="F27" s="541"/>
      <c r="G27" s="542"/>
      <c r="I27" s="538" t="s">
        <v>819</v>
      </c>
      <c r="J27" s="539" t="s">
        <v>851</v>
      </c>
      <c r="K27" s="543" t="s">
        <v>852</v>
      </c>
      <c r="L27" s="541"/>
      <c r="M27" s="544"/>
    </row>
    <row r="28" ht="22.5" customHeight="1"/>
    <row r="29" spans="2:13" s="549" customFormat="1" ht="22.5" customHeight="1">
      <c r="B29" s="545"/>
      <c r="C29" s="505" t="s">
        <v>853</v>
      </c>
      <c r="D29" s="546"/>
      <c r="E29" s="547"/>
      <c r="F29" s="546"/>
      <c r="G29" s="548"/>
      <c r="I29" s="505" t="s">
        <v>853</v>
      </c>
      <c r="J29" s="546"/>
      <c r="K29" s="550"/>
      <c r="L29" s="546"/>
      <c r="M29" s="551"/>
    </row>
    <row r="30" spans="2:13" ht="22.5" customHeight="1">
      <c r="B30" s="497">
        <v>37</v>
      </c>
      <c r="C30" s="552" t="s">
        <v>854</v>
      </c>
      <c r="D30" s="553">
        <v>49</v>
      </c>
      <c r="E30" s="554"/>
      <c r="F30" s="512" t="s">
        <v>855</v>
      </c>
      <c r="G30" s="515">
        <f aca="true" t="shared" si="2" ref="G30:G41">ROUND(M30*2.6,0)</f>
        <v>26</v>
      </c>
      <c r="I30" s="530" t="s">
        <v>854</v>
      </c>
      <c r="J30" s="531">
        <v>49</v>
      </c>
      <c r="K30" s="533"/>
      <c r="L30" s="512" t="s">
        <v>855</v>
      </c>
      <c r="M30" s="519">
        <v>10</v>
      </c>
    </row>
    <row r="31" spans="3:13" ht="13.5" customHeight="1">
      <c r="C31" s="530" t="s">
        <v>856</v>
      </c>
      <c r="D31" s="531"/>
      <c r="E31" s="532">
        <f>ROUND(K31*2.6,0)</f>
        <v>18</v>
      </c>
      <c r="F31" s="520" t="s">
        <v>857</v>
      </c>
      <c r="G31" s="523">
        <f t="shared" si="2"/>
        <v>26</v>
      </c>
      <c r="I31" s="530" t="s">
        <v>856</v>
      </c>
      <c r="J31" s="531"/>
      <c r="K31" s="533" t="s">
        <v>858</v>
      </c>
      <c r="L31" s="520" t="s">
        <v>857</v>
      </c>
      <c r="M31" s="525">
        <v>10</v>
      </c>
    </row>
    <row r="32" spans="3:13" ht="13.5" customHeight="1">
      <c r="C32" s="516" t="s">
        <v>819</v>
      </c>
      <c r="D32" s="517"/>
      <c r="E32" s="534">
        <f aca="true" t="shared" si="3" ref="E32:E41">ROUND(K32*2.6,0)</f>
        <v>26</v>
      </c>
      <c r="F32" s="520" t="s">
        <v>859</v>
      </c>
      <c r="G32" s="523">
        <f t="shared" si="2"/>
        <v>23</v>
      </c>
      <c r="I32" s="516" t="s">
        <v>819</v>
      </c>
      <c r="J32" s="517"/>
      <c r="K32" s="518" t="s">
        <v>860</v>
      </c>
      <c r="L32" s="520" t="s">
        <v>859</v>
      </c>
      <c r="M32" s="525">
        <v>9</v>
      </c>
    </row>
    <row r="33" spans="2:13" ht="13.5" customHeight="1">
      <c r="B33" s="497">
        <v>38</v>
      </c>
      <c r="C33" s="520" t="s">
        <v>861</v>
      </c>
      <c r="D33" s="521">
        <v>50</v>
      </c>
      <c r="E33" s="522">
        <f t="shared" si="3"/>
        <v>34</v>
      </c>
      <c r="F33" s="520" t="s">
        <v>862</v>
      </c>
      <c r="G33" s="523">
        <f t="shared" si="2"/>
        <v>26</v>
      </c>
      <c r="I33" s="520" t="s">
        <v>861</v>
      </c>
      <c r="J33" s="521">
        <v>50</v>
      </c>
      <c r="K33" s="524">
        <v>13</v>
      </c>
      <c r="L33" s="520" t="s">
        <v>862</v>
      </c>
      <c r="M33" s="525">
        <v>10</v>
      </c>
    </row>
    <row r="34" spans="2:13" ht="13.5" customHeight="1">
      <c r="B34" s="497">
        <v>39</v>
      </c>
      <c r="C34" s="520" t="s">
        <v>863</v>
      </c>
      <c r="D34" s="521">
        <v>51</v>
      </c>
      <c r="E34" s="522">
        <f t="shared" si="3"/>
        <v>26</v>
      </c>
      <c r="F34" s="520" t="s">
        <v>864</v>
      </c>
      <c r="G34" s="523">
        <f t="shared" si="2"/>
        <v>26</v>
      </c>
      <c r="I34" s="520" t="s">
        <v>863</v>
      </c>
      <c r="J34" s="521">
        <v>51</v>
      </c>
      <c r="K34" s="524">
        <v>10</v>
      </c>
      <c r="L34" s="520" t="s">
        <v>864</v>
      </c>
      <c r="M34" s="525">
        <v>10</v>
      </c>
    </row>
    <row r="35" spans="2:13" ht="13.5" customHeight="1">
      <c r="B35" s="497">
        <v>42</v>
      </c>
      <c r="C35" s="520" t="s">
        <v>865</v>
      </c>
      <c r="D35" s="521">
        <v>52</v>
      </c>
      <c r="E35" s="522">
        <f t="shared" si="3"/>
        <v>21</v>
      </c>
      <c r="F35" s="526" t="s">
        <v>866</v>
      </c>
      <c r="G35" s="528"/>
      <c r="I35" s="520" t="s">
        <v>865</v>
      </c>
      <c r="J35" s="521">
        <v>52</v>
      </c>
      <c r="K35" s="524">
        <v>8</v>
      </c>
      <c r="L35" s="526" t="s">
        <v>866</v>
      </c>
      <c r="M35" s="535"/>
    </row>
    <row r="36" spans="2:13" ht="13.5" customHeight="1">
      <c r="B36" s="497">
        <v>43</v>
      </c>
      <c r="C36" s="520" t="s">
        <v>867</v>
      </c>
      <c r="D36" s="521">
        <v>53</v>
      </c>
      <c r="E36" s="522">
        <f t="shared" si="3"/>
        <v>29</v>
      </c>
      <c r="F36" s="530" t="s">
        <v>868</v>
      </c>
      <c r="G36" s="532">
        <f t="shared" si="2"/>
        <v>31</v>
      </c>
      <c r="I36" s="520" t="s">
        <v>867</v>
      </c>
      <c r="J36" s="521">
        <v>53</v>
      </c>
      <c r="K36" s="524">
        <v>11</v>
      </c>
      <c r="L36" s="530" t="s">
        <v>868</v>
      </c>
      <c r="M36" s="536" t="s">
        <v>852</v>
      </c>
    </row>
    <row r="37" spans="2:13" ht="13.5" customHeight="1">
      <c r="B37" s="497">
        <v>44</v>
      </c>
      <c r="C37" s="520" t="s">
        <v>869</v>
      </c>
      <c r="D37" s="521">
        <v>54</v>
      </c>
      <c r="E37" s="522">
        <f t="shared" si="3"/>
        <v>26</v>
      </c>
      <c r="F37" s="516" t="s">
        <v>819</v>
      </c>
      <c r="G37" s="534">
        <f t="shared" si="2"/>
        <v>36</v>
      </c>
      <c r="I37" s="520" t="s">
        <v>869</v>
      </c>
      <c r="J37" s="521">
        <v>54</v>
      </c>
      <c r="K37" s="524">
        <v>10</v>
      </c>
      <c r="L37" s="516" t="s">
        <v>819</v>
      </c>
      <c r="M37" s="537" t="s">
        <v>870</v>
      </c>
    </row>
    <row r="38" spans="2:13" ht="13.5" customHeight="1">
      <c r="B38" s="497">
        <v>45</v>
      </c>
      <c r="C38" s="520" t="s">
        <v>871</v>
      </c>
      <c r="D38" s="521">
        <v>55</v>
      </c>
      <c r="E38" s="522">
        <f t="shared" si="3"/>
        <v>26</v>
      </c>
      <c r="F38" s="520" t="s">
        <v>872</v>
      </c>
      <c r="G38" s="523">
        <f t="shared" si="2"/>
        <v>36</v>
      </c>
      <c r="I38" s="520" t="s">
        <v>871</v>
      </c>
      <c r="J38" s="521">
        <v>55</v>
      </c>
      <c r="K38" s="524">
        <v>10</v>
      </c>
      <c r="L38" s="520" t="s">
        <v>872</v>
      </c>
      <c r="M38" s="525">
        <v>14</v>
      </c>
    </row>
    <row r="39" spans="2:13" ht="13.5" customHeight="1">
      <c r="B39" s="497">
        <v>46</v>
      </c>
      <c r="C39" s="526" t="s">
        <v>873</v>
      </c>
      <c r="D39" s="527">
        <v>56</v>
      </c>
      <c r="E39" s="528"/>
      <c r="F39" s="520" t="s">
        <v>874</v>
      </c>
      <c r="G39" s="523">
        <f t="shared" si="2"/>
        <v>23</v>
      </c>
      <c r="I39" s="526" t="s">
        <v>873</v>
      </c>
      <c r="J39" s="527">
        <v>56</v>
      </c>
      <c r="K39" s="529"/>
      <c r="L39" s="520" t="s">
        <v>874</v>
      </c>
      <c r="M39" s="525">
        <v>9</v>
      </c>
    </row>
    <row r="40" spans="3:13" ht="13.5" customHeight="1">
      <c r="C40" s="530" t="s">
        <v>875</v>
      </c>
      <c r="D40" s="531"/>
      <c r="E40" s="532">
        <f t="shared" si="3"/>
        <v>8</v>
      </c>
      <c r="F40" s="520" t="s">
        <v>876</v>
      </c>
      <c r="G40" s="523">
        <f t="shared" si="2"/>
        <v>18</v>
      </c>
      <c r="I40" s="530" t="s">
        <v>875</v>
      </c>
      <c r="J40" s="531"/>
      <c r="K40" s="533" t="s">
        <v>839</v>
      </c>
      <c r="L40" s="520" t="s">
        <v>876</v>
      </c>
      <c r="M40" s="525">
        <v>7</v>
      </c>
    </row>
    <row r="41" spans="3:13" ht="13.5" customHeight="1">
      <c r="C41" s="538" t="s">
        <v>819</v>
      </c>
      <c r="D41" s="539"/>
      <c r="E41" s="540">
        <f t="shared" si="3"/>
        <v>18</v>
      </c>
      <c r="F41" s="541" t="s">
        <v>877</v>
      </c>
      <c r="G41" s="542">
        <f t="shared" si="2"/>
        <v>39</v>
      </c>
      <c r="I41" s="538" t="s">
        <v>819</v>
      </c>
      <c r="J41" s="539"/>
      <c r="K41" s="543" t="s">
        <v>858</v>
      </c>
      <c r="L41" s="541" t="s">
        <v>877</v>
      </c>
      <c r="M41" s="544">
        <v>15</v>
      </c>
    </row>
    <row r="42" ht="22.5" customHeight="1"/>
    <row r="43" spans="2:13" s="549" customFormat="1" ht="22.5" customHeight="1">
      <c r="B43" s="545"/>
      <c r="C43" s="505" t="s">
        <v>878</v>
      </c>
      <c r="D43" s="546"/>
      <c r="E43" s="547"/>
      <c r="F43" s="546"/>
      <c r="G43" s="548"/>
      <c r="I43" s="505" t="s">
        <v>878</v>
      </c>
      <c r="J43" s="546"/>
      <c r="K43" s="550"/>
      <c r="L43" s="546"/>
      <c r="M43" s="551"/>
    </row>
    <row r="44" spans="2:13" ht="13.5" customHeight="1">
      <c r="B44" s="497">
        <v>58</v>
      </c>
      <c r="C44" s="552" t="s">
        <v>879</v>
      </c>
      <c r="D44" s="553">
        <v>61</v>
      </c>
      <c r="E44" s="554"/>
      <c r="F44" s="512" t="s">
        <v>880</v>
      </c>
      <c r="G44" s="515">
        <f>ROUND(M44*2.4,0)</f>
        <v>19</v>
      </c>
      <c r="I44" s="530" t="s">
        <v>879</v>
      </c>
      <c r="J44" s="531">
        <v>61</v>
      </c>
      <c r="K44" s="533"/>
      <c r="L44" s="512" t="s">
        <v>880</v>
      </c>
      <c r="M44" s="519">
        <v>8</v>
      </c>
    </row>
    <row r="45" spans="3:13" ht="13.5" customHeight="1">
      <c r="C45" s="530" t="s">
        <v>881</v>
      </c>
      <c r="D45" s="531"/>
      <c r="E45" s="532">
        <f>ROUND(K45*2.4,0)</f>
        <v>7</v>
      </c>
      <c r="F45" s="555" t="s">
        <v>882</v>
      </c>
      <c r="G45" s="523">
        <f>ROUND(M45*2.4,0)</f>
        <v>22</v>
      </c>
      <c r="I45" s="530" t="s">
        <v>881</v>
      </c>
      <c r="J45" s="531"/>
      <c r="K45" s="533" t="s">
        <v>839</v>
      </c>
      <c r="L45" s="556" t="s">
        <v>882</v>
      </c>
      <c r="M45" s="537">
        <v>9</v>
      </c>
    </row>
    <row r="46" spans="3:13" ht="13.5" customHeight="1">
      <c r="C46" s="516" t="s">
        <v>819</v>
      </c>
      <c r="D46" s="517"/>
      <c r="E46" s="534">
        <f>ROUND(K46*2.4,0)</f>
        <v>14</v>
      </c>
      <c r="F46" s="555" t="s">
        <v>883</v>
      </c>
      <c r="G46" s="523">
        <f>ROUND(M46*2.4,0)</f>
        <v>24</v>
      </c>
      <c r="I46" s="516" t="s">
        <v>819</v>
      </c>
      <c r="J46" s="517"/>
      <c r="K46" s="518" t="s">
        <v>818</v>
      </c>
      <c r="L46" s="555" t="s">
        <v>883</v>
      </c>
      <c r="M46" s="525">
        <v>10</v>
      </c>
    </row>
    <row r="47" spans="2:13" ht="13.5" customHeight="1">
      <c r="B47" s="497">
        <v>59</v>
      </c>
      <c r="C47" s="526" t="s">
        <v>884</v>
      </c>
      <c r="D47" s="527">
        <v>62</v>
      </c>
      <c r="E47" s="528"/>
      <c r="F47" s="555" t="s">
        <v>885</v>
      </c>
      <c r="G47" s="523">
        <f>ROUND(M47*2.4,0)</f>
        <v>31</v>
      </c>
      <c r="I47" s="526" t="s">
        <v>884</v>
      </c>
      <c r="J47" s="527">
        <v>62</v>
      </c>
      <c r="K47" s="529"/>
      <c r="L47" s="555" t="s">
        <v>885</v>
      </c>
      <c r="M47" s="525">
        <v>13</v>
      </c>
    </row>
    <row r="48" spans="3:13" ht="13.5" customHeight="1">
      <c r="C48" s="530" t="s">
        <v>886</v>
      </c>
      <c r="D48" s="531"/>
      <c r="E48" s="532">
        <f>ROUND(K48*2.4,0)</f>
        <v>19</v>
      </c>
      <c r="F48" s="555"/>
      <c r="G48" s="523"/>
      <c r="I48" s="530" t="s">
        <v>886</v>
      </c>
      <c r="J48" s="531"/>
      <c r="K48" s="533" t="s">
        <v>887</v>
      </c>
      <c r="L48" s="557"/>
      <c r="M48" s="536"/>
    </row>
    <row r="49" spans="2:13" ht="13.5" customHeight="1">
      <c r="B49" s="497">
        <v>60</v>
      </c>
      <c r="C49" s="538" t="s">
        <v>819</v>
      </c>
      <c r="D49" s="539"/>
      <c r="E49" s="540">
        <f>ROUND(K49*2.4,0)</f>
        <v>29</v>
      </c>
      <c r="F49" s="558"/>
      <c r="G49" s="542"/>
      <c r="I49" s="538" t="s">
        <v>819</v>
      </c>
      <c r="J49" s="539"/>
      <c r="K49" s="543" t="s">
        <v>852</v>
      </c>
      <c r="L49" s="558"/>
      <c r="M49" s="544"/>
    </row>
    <row r="50" ht="22.5" customHeight="1"/>
    <row r="51" spans="2:13" s="549" customFormat="1" ht="22.5" customHeight="1">
      <c r="B51" s="545"/>
      <c r="C51" s="505" t="s">
        <v>888</v>
      </c>
      <c r="D51" s="546"/>
      <c r="E51" s="547"/>
      <c r="F51" s="546"/>
      <c r="G51" s="548"/>
      <c r="I51" s="505" t="s">
        <v>888</v>
      </c>
      <c r="J51" s="546"/>
      <c r="K51" s="550"/>
      <c r="L51" s="546"/>
      <c r="M51" s="551"/>
    </row>
    <row r="52" spans="2:13" ht="13.5" customHeight="1">
      <c r="B52" s="497">
        <v>249</v>
      </c>
      <c r="C52" s="552" t="s">
        <v>889</v>
      </c>
      <c r="D52" s="553"/>
      <c r="E52" s="554"/>
      <c r="F52" s="512"/>
      <c r="G52" s="515"/>
      <c r="I52" s="516" t="s">
        <v>889</v>
      </c>
      <c r="J52" s="517"/>
      <c r="K52" s="518"/>
      <c r="L52" s="512"/>
      <c r="M52" s="519"/>
    </row>
    <row r="53" spans="3:13" ht="13.5" customHeight="1">
      <c r="C53" s="530" t="s">
        <v>890</v>
      </c>
      <c r="D53" s="531"/>
      <c r="E53" s="532">
        <f>ROUND(K53*2.6,0)</f>
        <v>18</v>
      </c>
      <c r="F53" s="520"/>
      <c r="G53" s="523"/>
      <c r="I53" s="530" t="s">
        <v>890</v>
      </c>
      <c r="J53" s="531"/>
      <c r="K53" s="533" t="s">
        <v>858</v>
      </c>
      <c r="L53" s="520"/>
      <c r="M53" s="525"/>
    </row>
    <row r="54" spans="3:13" ht="13.5" customHeight="1">
      <c r="C54" s="530" t="s">
        <v>891</v>
      </c>
      <c r="D54" s="531"/>
      <c r="E54" s="532">
        <f>ROUND(K54*2.6,0)</f>
        <v>26</v>
      </c>
      <c r="F54" s="520"/>
      <c r="G54" s="523"/>
      <c r="I54" s="530" t="s">
        <v>891</v>
      </c>
      <c r="J54" s="531"/>
      <c r="K54" s="533" t="s">
        <v>860</v>
      </c>
      <c r="L54" s="520"/>
      <c r="M54" s="525"/>
    </row>
    <row r="55" spans="3:13" ht="13.5" customHeight="1">
      <c r="C55" s="538" t="s">
        <v>819</v>
      </c>
      <c r="D55" s="539"/>
      <c r="E55" s="540">
        <f>ROUND(K55*2.6,0)</f>
        <v>34</v>
      </c>
      <c r="F55" s="541"/>
      <c r="G55" s="542"/>
      <c r="I55" s="538" t="s">
        <v>819</v>
      </c>
      <c r="J55" s="539"/>
      <c r="K55" s="543" t="s">
        <v>841</v>
      </c>
      <c r="L55" s="541"/>
      <c r="M55" s="544"/>
    </row>
    <row r="56" ht="22.5" customHeight="1"/>
    <row r="57" spans="2:13" s="549" customFormat="1" ht="22.5" customHeight="1">
      <c r="B57" s="545"/>
      <c r="C57" s="505" t="s">
        <v>892</v>
      </c>
      <c r="D57" s="546"/>
      <c r="E57" s="547"/>
      <c r="F57" s="546"/>
      <c r="G57" s="548"/>
      <c r="I57" s="505" t="s">
        <v>892</v>
      </c>
      <c r="J57" s="546"/>
      <c r="K57" s="550"/>
      <c r="L57" s="546"/>
      <c r="M57" s="551"/>
    </row>
    <row r="58" spans="2:13" ht="13.5" customHeight="1">
      <c r="B58" s="497">
        <v>64</v>
      </c>
      <c r="C58" s="512" t="s">
        <v>893</v>
      </c>
      <c r="D58" s="513">
        <v>69</v>
      </c>
      <c r="E58" s="514">
        <f>ROUND(K58*2.3,0)</f>
        <v>28</v>
      </c>
      <c r="F58" s="559" t="s">
        <v>894</v>
      </c>
      <c r="G58" s="515">
        <f>ROUND(M58*2.3,0)</f>
        <v>28</v>
      </c>
      <c r="I58" s="516" t="s">
        <v>893</v>
      </c>
      <c r="J58" s="517">
        <v>69</v>
      </c>
      <c r="K58" s="518">
        <v>12</v>
      </c>
      <c r="L58" s="559" t="s">
        <v>894</v>
      </c>
      <c r="M58" s="519">
        <v>12</v>
      </c>
    </row>
    <row r="59" spans="2:13" ht="13.5" customHeight="1">
      <c r="B59" s="497">
        <v>65</v>
      </c>
      <c r="C59" s="520" t="s">
        <v>895</v>
      </c>
      <c r="D59" s="521">
        <v>70</v>
      </c>
      <c r="E59" s="522">
        <f>ROUND(K59*2.3,0)</f>
        <v>16</v>
      </c>
      <c r="F59" s="555" t="s">
        <v>896</v>
      </c>
      <c r="G59" s="523">
        <f>ROUND(M59*2.3,0)</f>
        <v>23</v>
      </c>
      <c r="I59" s="520" t="s">
        <v>895</v>
      </c>
      <c r="J59" s="521">
        <v>70</v>
      </c>
      <c r="K59" s="524">
        <v>7</v>
      </c>
      <c r="L59" s="555" t="s">
        <v>896</v>
      </c>
      <c r="M59" s="525">
        <v>10</v>
      </c>
    </row>
    <row r="60" spans="2:13" ht="13.5" customHeight="1">
      <c r="B60" s="497">
        <v>66</v>
      </c>
      <c r="C60" s="520" t="s">
        <v>897</v>
      </c>
      <c r="D60" s="521">
        <v>71</v>
      </c>
      <c r="E60" s="522">
        <f>ROUND(K60*2.3,0)</f>
        <v>28</v>
      </c>
      <c r="F60" s="555" t="s">
        <v>898</v>
      </c>
      <c r="G60" s="523">
        <f>ROUND(M60*2.3,0)</f>
        <v>21</v>
      </c>
      <c r="I60" s="520" t="s">
        <v>897</v>
      </c>
      <c r="J60" s="521">
        <v>71</v>
      </c>
      <c r="K60" s="524">
        <v>12</v>
      </c>
      <c r="L60" s="555" t="s">
        <v>898</v>
      </c>
      <c r="M60" s="525">
        <v>9</v>
      </c>
    </row>
    <row r="61" spans="2:13" ht="13.5" customHeight="1">
      <c r="B61" s="497">
        <v>67</v>
      </c>
      <c r="C61" s="520" t="s">
        <v>899</v>
      </c>
      <c r="D61" s="521">
        <v>72</v>
      </c>
      <c r="E61" s="522">
        <f>ROUND(K61*2.3,0)</f>
        <v>32</v>
      </c>
      <c r="F61" s="555" t="s">
        <v>900</v>
      </c>
      <c r="G61" s="523">
        <f>ROUND(M61*2.3,0)</f>
        <v>21</v>
      </c>
      <c r="I61" s="520" t="s">
        <v>899</v>
      </c>
      <c r="J61" s="521">
        <v>72</v>
      </c>
      <c r="K61" s="524">
        <v>14</v>
      </c>
      <c r="L61" s="555" t="s">
        <v>900</v>
      </c>
      <c r="M61" s="525">
        <v>9</v>
      </c>
    </row>
    <row r="62" spans="2:13" ht="13.5" customHeight="1">
      <c r="B62" s="497">
        <v>68</v>
      </c>
      <c r="C62" s="541" t="s">
        <v>901</v>
      </c>
      <c r="D62" s="560">
        <v>73</v>
      </c>
      <c r="E62" s="561">
        <f>ROUND(K62*2.3,0)</f>
        <v>28</v>
      </c>
      <c r="F62" s="558" t="s">
        <v>902</v>
      </c>
      <c r="G62" s="542">
        <f>ROUND(M62*2.3,0)</f>
        <v>30</v>
      </c>
      <c r="I62" s="541" t="s">
        <v>901</v>
      </c>
      <c r="J62" s="560">
        <v>73</v>
      </c>
      <c r="K62" s="562">
        <v>12</v>
      </c>
      <c r="L62" s="558" t="s">
        <v>902</v>
      </c>
      <c r="M62" s="544">
        <v>13</v>
      </c>
    </row>
    <row r="63" ht="22.5" customHeight="1"/>
    <row r="64" spans="2:13" s="549" customFormat="1" ht="22.5" customHeight="1">
      <c r="B64" s="545"/>
      <c r="C64" s="505" t="s">
        <v>903</v>
      </c>
      <c r="D64" s="546"/>
      <c r="E64" s="547"/>
      <c r="F64" s="546"/>
      <c r="G64" s="548"/>
      <c r="I64" s="505" t="s">
        <v>903</v>
      </c>
      <c r="J64" s="546"/>
      <c r="K64" s="550"/>
      <c r="L64" s="546"/>
      <c r="M64" s="551"/>
    </row>
    <row r="65" spans="2:13" ht="13.5" customHeight="1">
      <c r="B65" s="497">
        <v>74</v>
      </c>
      <c r="C65" s="552" t="s">
        <v>904</v>
      </c>
      <c r="D65" s="553">
        <v>78</v>
      </c>
      <c r="E65" s="554"/>
      <c r="F65" s="512" t="s">
        <v>0</v>
      </c>
      <c r="G65" s="515">
        <f>ROUND(M65*1.9,0)</f>
        <v>21</v>
      </c>
      <c r="I65" s="530" t="s">
        <v>904</v>
      </c>
      <c r="J65" s="531">
        <v>78</v>
      </c>
      <c r="K65" s="533"/>
      <c r="L65" s="512" t="s">
        <v>0</v>
      </c>
      <c r="M65" s="519">
        <v>11</v>
      </c>
    </row>
    <row r="66" spans="3:13" ht="13.5" customHeight="1">
      <c r="C66" s="530" t="s">
        <v>1</v>
      </c>
      <c r="D66" s="531"/>
      <c r="E66" s="532">
        <f>ROUND(K66*1.9,0)</f>
        <v>10</v>
      </c>
      <c r="F66" s="555" t="s">
        <v>2</v>
      </c>
      <c r="G66" s="523">
        <f>ROUND(M66*1.9,0)</f>
        <v>19</v>
      </c>
      <c r="I66" s="530" t="s">
        <v>1</v>
      </c>
      <c r="J66" s="531"/>
      <c r="K66" s="533" t="s">
        <v>3</v>
      </c>
      <c r="L66" s="555" t="s">
        <v>2</v>
      </c>
      <c r="M66" s="525">
        <v>10</v>
      </c>
    </row>
    <row r="67" spans="3:13" ht="13.5" customHeight="1">
      <c r="C67" s="516" t="s">
        <v>819</v>
      </c>
      <c r="D67" s="517"/>
      <c r="E67" s="534">
        <f>ROUND(K67*1.9,0)</f>
        <v>21</v>
      </c>
      <c r="F67" s="555" t="s">
        <v>4</v>
      </c>
      <c r="G67" s="523">
        <f>ROUND(M67*1.9,0)</f>
        <v>13</v>
      </c>
      <c r="I67" s="516" t="s">
        <v>819</v>
      </c>
      <c r="J67" s="517"/>
      <c r="K67" s="518" t="s">
        <v>5</v>
      </c>
      <c r="L67" s="555" t="s">
        <v>4</v>
      </c>
      <c r="M67" s="525">
        <v>7</v>
      </c>
    </row>
    <row r="68" spans="2:13" ht="13.5" customHeight="1">
      <c r="B68" s="497">
        <v>75</v>
      </c>
      <c r="C68" s="520" t="s">
        <v>6</v>
      </c>
      <c r="D68" s="521">
        <v>79</v>
      </c>
      <c r="E68" s="522">
        <f>ROUND(K68*1.9,0)</f>
        <v>19</v>
      </c>
      <c r="F68" s="555" t="s">
        <v>7</v>
      </c>
      <c r="G68" s="523">
        <f>ROUND(M68*1.9,0)</f>
        <v>11</v>
      </c>
      <c r="I68" s="520" t="s">
        <v>6</v>
      </c>
      <c r="J68" s="521">
        <v>79</v>
      </c>
      <c r="K68" s="524">
        <v>10</v>
      </c>
      <c r="L68" s="555" t="s">
        <v>7</v>
      </c>
      <c r="M68" s="525">
        <v>6</v>
      </c>
    </row>
    <row r="69" spans="2:13" ht="13.5" customHeight="1">
      <c r="B69" s="497">
        <v>76</v>
      </c>
      <c r="C69" s="541" t="s">
        <v>8</v>
      </c>
      <c r="D69" s="560">
        <v>80</v>
      </c>
      <c r="E69" s="561">
        <f>ROUND(K69*1.9,0)</f>
        <v>21</v>
      </c>
      <c r="F69" s="558"/>
      <c r="G69" s="542"/>
      <c r="I69" s="541" t="s">
        <v>8</v>
      </c>
      <c r="J69" s="560">
        <v>80</v>
      </c>
      <c r="K69" s="562">
        <v>11</v>
      </c>
      <c r="L69" s="558"/>
      <c r="M69" s="544"/>
    </row>
    <row r="70" ht="22.5" customHeight="1"/>
    <row r="71" spans="2:13" s="549" customFormat="1" ht="22.5" customHeight="1">
      <c r="B71" s="545"/>
      <c r="C71" s="505" t="s">
        <v>9</v>
      </c>
      <c r="D71" s="546"/>
      <c r="E71" s="547"/>
      <c r="F71" s="546"/>
      <c r="G71" s="548"/>
      <c r="I71" s="505" t="s">
        <v>9</v>
      </c>
      <c r="J71" s="546"/>
      <c r="K71" s="550"/>
      <c r="L71" s="546"/>
      <c r="M71" s="551"/>
    </row>
    <row r="72" spans="2:13" ht="22.5" customHeight="1">
      <c r="B72" s="497">
        <v>81</v>
      </c>
      <c r="C72" s="512" t="s">
        <v>10</v>
      </c>
      <c r="D72" s="513">
        <v>133</v>
      </c>
      <c r="E72" s="514">
        <f>ROUND(K72*2.4,0)</f>
        <v>22</v>
      </c>
      <c r="F72" s="512" t="s">
        <v>11</v>
      </c>
      <c r="G72" s="515">
        <f aca="true" t="shared" si="4" ref="G72:G125">ROUND(M72*2.4,0)</f>
        <v>22</v>
      </c>
      <c r="I72" s="516" t="s">
        <v>10</v>
      </c>
      <c r="J72" s="517">
        <v>133</v>
      </c>
      <c r="K72" s="518">
        <v>9</v>
      </c>
      <c r="L72" s="512" t="s">
        <v>11</v>
      </c>
      <c r="M72" s="519">
        <v>9</v>
      </c>
    </row>
    <row r="73" spans="2:13" ht="13.5" customHeight="1">
      <c r="B73" s="497">
        <v>82</v>
      </c>
      <c r="C73" s="520" t="s">
        <v>12</v>
      </c>
      <c r="D73" s="521">
        <v>134</v>
      </c>
      <c r="E73" s="522">
        <f aca="true" t="shared" si="5" ref="E73:E125">ROUND(K73*2.4,0)</f>
        <v>19</v>
      </c>
      <c r="F73" s="520" t="s">
        <v>13</v>
      </c>
      <c r="G73" s="523">
        <f t="shared" si="4"/>
        <v>19</v>
      </c>
      <c r="I73" s="520" t="s">
        <v>12</v>
      </c>
      <c r="J73" s="521">
        <v>134</v>
      </c>
      <c r="K73" s="524">
        <v>8</v>
      </c>
      <c r="L73" s="520" t="s">
        <v>13</v>
      </c>
      <c r="M73" s="525">
        <v>8</v>
      </c>
    </row>
    <row r="74" spans="2:13" ht="13.5" customHeight="1">
      <c r="B74" s="497">
        <v>83</v>
      </c>
      <c r="C74" s="520" t="s">
        <v>14</v>
      </c>
      <c r="D74" s="521">
        <v>135</v>
      </c>
      <c r="E74" s="522">
        <f t="shared" si="5"/>
        <v>19</v>
      </c>
      <c r="F74" s="520" t="s">
        <v>15</v>
      </c>
      <c r="G74" s="523">
        <f t="shared" si="4"/>
        <v>17</v>
      </c>
      <c r="I74" s="520" t="s">
        <v>14</v>
      </c>
      <c r="J74" s="521">
        <v>135</v>
      </c>
      <c r="K74" s="524">
        <v>8</v>
      </c>
      <c r="L74" s="520" t="s">
        <v>15</v>
      </c>
      <c r="M74" s="525">
        <v>7</v>
      </c>
    </row>
    <row r="75" spans="2:13" ht="22.5" customHeight="1">
      <c r="B75" s="497">
        <v>84</v>
      </c>
      <c r="C75" s="520" t="s">
        <v>16</v>
      </c>
      <c r="D75" s="521">
        <v>136</v>
      </c>
      <c r="E75" s="522">
        <f t="shared" si="5"/>
        <v>24</v>
      </c>
      <c r="F75" s="520" t="s">
        <v>17</v>
      </c>
      <c r="G75" s="523">
        <f t="shared" si="4"/>
        <v>19</v>
      </c>
      <c r="I75" s="520" t="s">
        <v>16</v>
      </c>
      <c r="J75" s="521">
        <v>136</v>
      </c>
      <c r="K75" s="524">
        <v>10</v>
      </c>
      <c r="L75" s="520" t="s">
        <v>17</v>
      </c>
      <c r="M75" s="525">
        <v>8</v>
      </c>
    </row>
    <row r="76" spans="2:13" ht="13.5" customHeight="1">
      <c r="B76" s="497">
        <v>85</v>
      </c>
      <c r="C76" s="520" t="s">
        <v>18</v>
      </c>
      <c r="D76" s="521">
        <v>137</v>
      </c>
      <c r="E76" s="522">
        <f t="shared" si="5"/>
        <v>31</v>
      </c>
      <c r="F76" s="520" t="s">
        <v>19</v>
      </c>
      <c r="G76" s="523">
        <f t="shared" si="4"/>
        <v>22</v>
      </c>
      <c r="I76" s="520" t="s">
        <v>18</v>
      </c>
      <c r="J76" s="521">
        <v>137</v>
      </c>
      <c r="K76" s="524">
        <v>13</v>
      </c>
      <c r="L76" s="520" t="s">
        <v>19</v>
      </c>
      <c r="M76" s="525">
        <v>9</v>
      </c>
    </row>
    <row r="77" spans="2:13" ht="22.5" customHeight="1">
      <c r="B77" s="497">
        <v>86</v>
      </c>
      <c r="C77" s="520" t="s">
        <v>20</v>
      </c>
      <c r="D77" s="521">
        <v>138</v>
      </c>
      <c r="E77" s="522">
        <f t="shared" si="5"/>
        <v>17</v>
      </c>
      <c r="F77" s="520" t="s">
        <v>21</v>
      </c>
      <c r="G77" s="523">
        <f t="shared" si="4"/>
        <v>19</v>
      </c>
      <c r="I77" s="520" t="s">
        <v>20</v>
      </c>
      <c r="J77" s="521">
        <v>138</v>
      </c>
      <c r="K77" s="524">
        <v>7</v>
      </c>
      <c r="L77" s="520" t="s">
        <v>21</v>
      </c>
      <c r="M77" s="525">
        <v>8</v>
      </c>
    </row>
    <row r="78" spans="2:13" ht="22.5" customHeight="1">
      <c r="B78" s="497">
        <v>87</v>
      </c>
      <c r="C78" s="520" t="s">
        <v>22</v>
      </c>
      <c r="D78" s="521">
        <v>139</v>
      </c>
      <c r="E78" s="522">
        <f t="shared" si="5"/>
        <v>17</v>
      </c>
      <c r="F78" s="520" t="s">
        <v>23</v>
      </c>
      <c r="G78" s="523">
        <f t="shared" si="4"/>
        <v>24</v>
      </c>
      <c r="I78" s="520" t="s">
        <v>22</v>
      </c>
      <c r="J78" s="521">
        <v>139</v>
      </c>
      <c r="K78" s="524">
        <v>7</v>
      </c>
      <c r="L78" s="520" t="s">
        <v>23</v>
      </c>
      <c r="M78" s="525">
        <v>10</v>
      </c>
    </row>
    <row r="79" spans="2:13" ht="13.5" customHeight="1">
      <c r="B79" s="497">
        <v>88</v>
      </c>
      <c r="C79" s="520" t="s">
        <v>24</v>
      </c>
      <c r="D79" s="521">
        <v>140</v>
      </c>
      <c r="E79" s="522">
        <f t="shared" si="5"/>
        <v>22</v>
      </c>
      <c r="F79" s="520" t="s">
        <v>25</v>
      </c>
      <c r="G79" s="523">
        <f t="shared" si="4"/>
        <v>26</v>
      </c>
      <c r="I79" s="520" t="s">
        <v>24</v>
      </c>
      <c r="J79" s="521">
        <v>140</v>
      </c>
      <c r="K79" s="524">
        <v>9</v>
      </c>
      <c r="L79" s="520" t="s">
        <v>25</v>
      </c>
      <c r="M79" s="525">
        <v>11</v>
      </c>
    </row>
    <row r="80" spans="2:13" ht="13.5" customHeight="1">
      <c r="B80" s="497">
        <v>89</v>
      </c>
      <c r="C80" s="520" t="s">
        <v>26</v>
      </c>
      <c r="D80" s="521">
        <v>141</v>
      </c>
      <c r="E80" s="522">
        <f t="shared" si="5"/>
        <v>24</v>
      </c>
      <c r="F80" s="520" t="s">
        <v>27</v>
      </c>
      <c r="G80" s="523">
        <f t="shared" si="4"/>
        <v>24</v>
      </c>
      <c r="I80" s="520" t="s">
        <v>26</v>
      </c>
      <c r="J80" s="521">
        <v>141</v>
      </c>
      <c r="K80" s="524">
        <v>10</v>
      </c>
      <c r="L80" s="520" t="s">
        <v>27</v>
      </c>
      <c r="M80" s="525">
        <v>10</v>
      </c>
    </row>
    <row r="81" spans="2:13" ht="22.5" customHeight="1">
      <c r="B81" s="497">
        <v>90</v>
      </c>
      <c r="C81" s="520" t="s">
        <v>28</v>
      </c>
      <c r="D81" s="521">
        <v>142</v>
      </c>
      <c r="E81" s="522">
        <f t="shared" si="5"/>
        <v>22</v>
      </c>
      <c r="F81" s="520" t="s">
        <v>29</v>
      </c>
      <c r="G81" s="523">
        <f t="shared" si="4"/>
        <v>19</v>
      </c>
      <c r="I81" s="520" t="s">
        <v>28</v>
      </c>
      <c r="J81" s="521">
        <v>142</v>
      </c>
      <c r="K81" s="524">
        <v>9</v>
      </c>
      <c r="L81" s="520" t="s">
        <v>29</v>
      </c>
      <c r="M81" s="525">
        <v>8</v>
      </c>
    </row>
    <row r="82" spans="2:13" ht="22.5" customHeight="1">
      <c r="B82" s="497">
        <v>91</v>
      </c>
      <c r="C82" s="520" t="s">
        <v>30</v>
      </c>
      <c r="D82" s="521">
        <v>143</v>
      </c>
      <c r="E82" s="522">
        <f t="shared" si="5"/>
        <v>17</v>
      </c>
      <c r="F82" s="520" t="s">
        <v>31</v>
      </c>
      <c r="G82" s="523">
        <f t="shared" si="4"/>
        <v>24</v>
      </c>
      <c r="I82" s="520" t="s">
        <v>30</v>
      </c>
      <c r="J82" s="521">
        <v>143</v>
      </c>
      <c r="K82" s="524">
        <v>7</v>
      </c>
      <c r="L82" s="520" t="s">
        <v>31</v>
      </c>
      <c r="M82" s="525">
        <v>10</v>
      </c>
    </row>
    <row r="83" spans="2:13" ht="13.5" customHeight="1">
      <c r="B83" s="497">
        <v>92</v>
      </c>
      <c r="C83" s="520" t="s">
        <v>32</v>
      </c>
      <c r="D83" s="521">
        <v>144</v>
      </c>
      <c r="E83" s="522">
        <f t="shared" si="5"/>
        <v>19</v>
      </c>
      <c r="F83" s="520" t="s">
        <v>33</v>
      </c>
      <c r="G83" s="523">
        <f t="shared" si="4"/>
        <v>29</v>
      </c>
      <c r="I83" s="520" t="s">
        <v>32</v>
      </c>
      <c r="J83" s="521">
        <v>144</v>
      </c>
      <c r="K83" s="524">
        <v>8</v>
      </c>
      <c r="L83" s="520" t="s">
        <v>33</v>
      </c>
      <c r="M83" s="525">
        <v>12</v>
      </c>
    </row>
    <row r="84" spans="2:13" ht="22.5" customHeight="1">
      <c r="B84" s="497">
        <v>93</v>
      </c>
      <c r="C84" s="520" t="s">
        <v>34</v>
      </c>
      <c r="D84" s="521">
        <v>145</v>
      </c>
      <c r="E84" s="522">
        <f t="shared" si="5"/>
        <v>19</v>
      </c>
      <c r="F84" s="520" t="s">
        <v>35</v>
      </c>
      <c r="G84" s="523">
        <f t="shared" si="4"/>
        <v>17</v>
      </c>
      <c r="I84" s="520" t="s">
        <v>34</v>
      </c>
      <c r="J84" s="521">
        <v>145</v>
      </c>
      <c r="K84" s="524">
        <v>8</v>
      </c>
      <c r="L84" s="520" t="s">
        <v>35</v>
      </c>
      <c r="M84" s="525">
        <v>7</v>
      </c>
    </row>
    <row r="85" spans="2:13" ht="13.5" customHeight="1">
      <c r="B85" s="497">
        <v>94</v>
      </c>
      <c r="C85" s="520" t="s">
        <v>36</v>
      </c>
      <c r="D85" s="521">
        <v>146</v>
      </c>
      <c r="E85" s="522">
        <f t="shared" si="5"/>
        <v>22</v>
      </c>
      <c r="F85" s="520" t="s">
        <v>37</v>
      </c>
      <c r="G85" s="523">
        <f t="shared" si="4"/>
        <v>19</v>
      </c>
      <c r="I85" s="520" t="s">
        <v>36</v>
      </c>
      <c r="J85" s="521">
        <v>146</v>
      </c>
      <c r="K85" s="524">
        <v>9</v>
      </c>
      <c r="L85" s="520" t="s">
        <v>37</v>
      </c>
      <c r="M85" s="525">
        <v>8</v>
      </c>
    </row>
    <row r="86" spans="2:13" ht="13.5" customHeight="1">
      <c r="B86" s="497">
        <v>95</v>
      </c>
      <c r="C86" s="520" t="s">
        <v>38</v>
      </c>
      <c r="D86" s="521">
        <v>147</v>
      </c>
      <c r="E86" s="522">
        <f t="shared" si="5"/>
        <v>17</v>
      </c>
      <c r="F86" s="520" t="s">
        <v>39</v>
      </c>
      <c r="G86" s="523">
        <f t="shared" si="4"/>
        <v>22</v>
      </c>
      <c r="I86" s="520" t="s">
        <v>38</v>
      </c>
      <c r="J86" s="521">
        <v>147</v>
      </c>
      <c r="K86" s="524">
        <v>7</v>
      </c>
      <c r="L86" s="520" t="s">
        <v>39</v>
      </c>
      <c r="M86" s="525">
        <v>9</v>
      </c>
    </row>
    <row r="87" spans="2:13" ht="13.5" customHeight="1">
      <c r="B87" s="497">
        <v>96</v>
      </c>
      <c r="C87" s="520" t="s">
        <v>40</v>
      </c>
      <c r="D87" s="521">
        <v>148</v>
      </c>
      <c r="E87" s="522">
        <f t="shared" si="5"/>
        <v>22</v>
      </c>
      <c r="F87" s="520" t="s">
        <v>41</v>
      </c>
      <c r="G87" s="523">
        <f t="shared" si="4"/>
        <v>19</v>
      </c>
      <c r="I87" s="520" t="s">
        <v>40</v>
      </c>
      <c r="J87" s="521">
        <v>148</v>
      </c>
      <c r="K87" s="524">
        <v>9</v>
      </c>
      <c r="L87" s="520" t="s">
        <v>41</v>
      </c>
      <c r="M87" s="525">
        <v>8</v>
      </c>
    </row>
    <row r="88" spans="2:13" ht="13.5" customHeight="1">
      <c r="B88" s="497">
        <v>97</v>
      </c>
      <c r="C88" s="526" t="s">
        <v>42</v>
      </c>
      <c r="D88" s="527">
        <v>149</v>
      </c>
      <c r="E88" s="528"/>
      <c r="F88" s="520" t="s">
        <v>43</v>
      </c>
      <c r="G88" s="523">
        <f t="shared" si="4"/>
        <v>22</v>
      </c>
      <c r="I88" s="526" t="s">
        <v>42</v>
      </c>
      <c r="J88" s="527">
        <v>149</v>
      </c>
      <c r="K88" s="529"/>
      <c r="L88" s="520" t="s">
        <v>43</v>
      </c>
      <c r="M88" s="525">
        <v>9</v>
      </c>
    </row>
    <row r="89" spans="3:13" ht="13.5" customHeight="1">
      <c r="C89" s="530" t="s">
        <v>44</v>
      </c>
      <c r="D89" s="531"/>
      <c r="E89" s="532">
        <f t="shared" si="5"/>
        <v>7</v>
      </c>
      <c r="F89" s="520" t="s">
        <v>45</v>
      </c>
      <c r="G89" s="523">
        <f t="shared" si="4"/>
        <v>19</v>
      </c>
      <c r="I89" s="530" t="s">
        <v>44</v>
      </c>
      <c r="J89" s="531"/>
      <c r="K89" s="533" t="s">
        <v>839</v>
      </c>
      <c r="L89" s="520" t="s">
        <v>45</v>
      </c>
      <c r="M89" s="525">
        <v>8</v>
      </c>
    </row>
    <row r="90" spans="3:13" ht="13.5" customHeight="1">
      <c r="C90" s="516" t="s">
        <v>819</v>
      </c>
      <c r="D90" s="517"/>
      <c r="E90" s="534">
        <f t="shared" si="5"/>
        <v>17</v>
      </c>
      <c r="F90" s="520" t="s">
        <v>46</v>
      </c>
      <c r="G90" s="523">
        <f t="shared" si="4"/>
        <v>17</v>
      </c>
      <c r="I90" s="516" t="s">
        <v>819</v>
      </c>
      <c r="J90" s="517"/>
      <c r="K90" s="518" t="s">
        <v>858</v>
      </c>
      <c r="L90" s="520" t="s">
        <v>46</v>
      </c>
      <c r="M90" s="525">
        <v>7</v>
      </c>
    </row>
    <row r="91" spans="2:13" ht="13.5" customHeight="1">
      <c r="B91" s="497">
        <v>98</v>
      </c>
      <c r="C91" s="520" t="s">
        <v>47</v>
      </c>
      <c r="D91" s="521">
        <v>150</v>
      </c>
      <c r="E91" s="522">
        <f t="shared" si="5"/>
        <v>14</v>
      </c>
      <c r="F91" s="520" t="s">
        <v>48</v>
      </c>
      <c r="G91" s="523">
        <f t="shared" si="4"/>
        <v>22</v>
      </c>
      <c r="I91" s="520" t="s">
        <v>47</v>
      </c>
      <c r="J91" s="521">
        <v>150</v>
      </c>
      <c r="K91" s="524">
        <v>6</v>
      </c>
      <c r="L91" s="520" t="s">
        <v>48</v>
      </c>
      <c r="M91" s="525">
        <v>9</v>
      </c>
    </row>
    <row r="92" spans="2:13" ht="13.5" customHeight="1">
      <c r="B92" s="497">
        <v>99</v>
      </c>
      <c r="C92" s="520" t="s">
        <v>49</v>
      </c>
      <c r="D92" s="521">
        <v>151</v>
      </c>
      <c r="E92" s="522">
        <f t="shared" si="5"/>
        <v>12</v>
      </c>
      <c r="F92" s="520" t="s">
        <v>50</v>
      </c>
      <c r="G92" s="523">
        <f t="shared" si="4"/>
        <v>22</v>
      </c>
      <c r="I92" s="520" t="s">
        <v>49</v>
      </c>
      <c r="J92" s="521">
        <v>151</v>
      </c>
      <c r="K92" s="524">
        <v>5</v>
      </c>
      <c r="L92" s="520" t="s">
        <v>50</v>
      </c>
      <c r="M92" s="525">
        <v>9</v>
      </c>
    </row>
    <row r="93" spans="2:13" ht="13.5" customHeight="1">
      <c r="B93" s="497">
        <v>100</v>
      </c>
      <c r="C93" s="520" t="s">
        <v>51</v>
      </c>
      <c r="D93" s="521">
        <v>152</v>
      </c>
      <c r="E93" s="522">
        <f t="shared" si="5"/>
        <v>17</v>
      </c>
      <c r="F93" s="520" t="s">
        <v>52</v>
      </c>
      <c r="G93" s="523">
        <f t="shared" si="4"/>
        <v>17</v>
      </c>
      <c r="I93" s="520" t="s">
        <v>51</v>
      </c>
      <c r="J93" s="521">
        <v>152</v>
      </c>
      <c r="K93" s="524">
        <v>7</v>
      </c>
      <c r="L93" s="520" t="s">
        <v>52</v>
      </c>
      <c r="M93" s="525">
        <v>7</v>
      </c>
    </row>
    <row r="94" spans="2:13" ht="13.5" customHeight="1">
      <c r="B94" s="497">
        <v>101</v>
      </c>
      <c r="C94" s="520" t="s">
        <v>53</v>
      </c>
      <c r="D94" s="521">
        <v>153</v>
      </c>
      <c r="E94" s="522">
        <f t="shared" si="5"/>
        <v>24</v>
      </c>
      <c r="F94" s="520" t="s">
        <v>54</v>
      </c>
      <c r="G94" s="523">
        <f t="shared" si="4"/>
        <v>14</v>
      </c>
      <c r="I94" s="526" t="s">
        <v>53</v>
      </c>
      <c r="J94" s="527">
        <v>153</v>
      </c>
      <c r="K94" s="529">
        <v>10</v>
      </c>
      <c r="L94" s="520" t="s">
        <v>54</v>
      </c>
      <c r="M94" s="525">
        <v>6</v>
      </c>
    </row>
    <row r="95" spans="2:13" ht="13.5" customHeight="1">
      <c r="B95" s="497">
        <v>102</v>
      </c>
      <c r="C95" s="520" t="s">
        <v>55</v>
      </c>
      <c r="D95" s="521">
        <v>154</v>
      </c>
      <c r="E95" s="522">
        <f t="shared" si="5"/>
        <v>14</v>
      </c>
      <c r="F95" s="520" t="s">
        <v>56</v>
      </c>
      <c r="G95" s="523">
        <f t="shared" si="4"/>
        <v>17</v>
      </c>
      <c r="I95" s="520" t="s">
        <v>55</v>
      </c>
      <c r="J95" s="521">
        <v>154</v>
      </c>
      <c r="K95" s="524">
        <v>6</v>
      </c>
      <c r="L95" s="520" t="s">
        <v>56</v>
      </c>
      <c r="M95" s="525">
        <v>7</v>
      </c>
    </row>
    <row r="96" spans="2:13" ht="23.25" customHeight="1">
      <c r="B96" s="497">
        <v>103</v>
      </c>
      <c r="C96" s="520" t="s">
        <v>57</v>
      </c>
      <c r="D96" s="521">
        <v>155</v>
      </c>
      <c r="E96" s="522">
        <f t="shared" si="5"/>
        <v>26</v>
      </c>
      <c r="F96" s="520" t="s">
        <v>58</v>
      </c>
      <c r="G96" s="523">
        <f t="shared" si="4"/>
        <v>19</v>
      </c>
      <c r="I96" s="520" t="s">
        <v>57</v>
      </c>
      <c r="J96" s="521">
        <v>155</v>
      </c>
      <c r="K96" s="524">
        <v>11</v>
      </c>
      <c r="L96" s="520" t="s">
        <v>58</v>
      </c>
      <c r="M96" s="525">
        <v>8</v>
      </c>
    </row>
    <row r="97" spans="2:13" ht="13.5" customHeight="1">
      <c r="B97" s="497">
        <v>104</v>
      </c>
      <c r="C97" s="520" t="s">
        <v>59</v>
      </c>
      <c r="D97" s="521">
        <v>156</v>
      </c>
      <c r="E97" s="522">
        <f t="shared" si="5"/>
        <v>22</v>
      </c>
      <c r="F97" s="520" t="s">
        <v>60</v>
      </c>
      <c r="G97" s="523">
        <f t="shared" si="4"/>
        <v>17</v>
      </c>
      <c r="I97" s="520" t="s">
        <v>59</v>
      </c>
      <c r="J97" s="521">
        <v>156</v>
      </c>
      <c r="K97" s="524">
        <v>9</v>
      </c>
      <c r="L97" s="520" t="s">
        <v>60</v>
      </c>
      <c r="M97" s="525">
        <v>7</v>
      </c>
    </row>
    <row r="98" spans="2:13" ht="29.25" customHeight="1">
      <c r="B98" s="497">
        <v>105</v>
      </c>
      <c r="C98" s="520" t="s">
        <v>61</v>
      </c>
      <c r="D98" s="521">
        <v>157</v>
      </c>
      <c r="E98" s="522">
        <f t="shared" si="5"/>
        <v>17</v>
      </c>
      <c r="F98" s="520" t="s">
        <v>62</v>
      </c>
      <c r="G98" s="523">
        <f t="shared" si="4"/>
        <v>14</v>
      </c>
      <c r="I98" s="520" t="s">
        <v>61</v>
      </c>
      <c r="J98" s="521">
        <v>157</v>
      </c>
      <c r="K98" s="524">
        <v>7</v>
      </c>
      <c r="L98" s="520" t="s">
        <v>62</v>
      </c>
      <c r="M98" s="525">
        <v>6</v>
      </c>
    </row>
    <row r="99" spans="2:13" ht="13.5" customHeight="1">
      <c r="B99" s="497">
        <v>106</v>
      </c>
      <c r="C99" s="520" t="s">
        <v>63</v>
      </c>
      <c r="D99" s="521">
        <v>158</v>
      </c>
      <c r="E99" s="522">
        <f t="shared" si="5"/>
        <v>22</v>
      </c>
      <c r="F99" s="520" t="s">
        <v>64</v>
      </c>
      <c r="G99" s="523">
        <f t="shared" si="4"/>
        <v>22</v>
      </c>
      <c r="I99" s="520" t="s">
        <v>63</v>
      </c>
      <c r="J99" s="521">
        <v>158</v>
      </c>
      <c r="K99" s="524">
        <v>9</v>
      </c>
      <c r="L99" s="520" t="s">
        <v>64</v>
      </c>
      <c r="M99" s="525">
        <v>9</v>
      </c>
    </row>
    <row r="100" spans="2:13" ht="13.5" customHeight="1">
      <c r="B100" s="497">
        <v>107</v>
      </c>
      <c r="C100" s="520" t="s">
        <v>65</v>
      </c>
      <c r="D100" s="521">
        <v>159</v>
      </c>
      <c r="E100" s="522">
        <f t="shared" si="5"/>
        <v>19</v>
      </c>
      <c r="F100" s="520" t="s">
        <v>66</v>
      </c>
      <c r="G100" s="523">
        <f t="shared" si="4"/>
        <v>31</v>
      </c>
      <c r="I100" s="520" t="s">
        <v>65</v>
      </c>
      <c r="J100" s="521">
        <v>159</v>
      </c>
      <c r="K100" s="524">
        <v>8</v>
      </c>
      <c r="L100" s="520" t="s">
        <v>66</v>
      </c>
      <c r="M100" s="525">
        <v>13</v>
      </c>
    </row>
    <row r="101" spans="2:13" ht="13.5" customHeight="1">
      <c r="B101" s="497">
        <v>108</v>
      </c>
      <c r="C101" s="520" t="s">
        <v>67</v>
      </c>
      <c r="D101" s="521">
        <v>160</v>
      </c>
      <c r="E101" s="522">
        <f t="shared" si="5"/>
        <v>24</v>
      </c>
      <c r="F101" s="520" t="s">
        <v>68</v>
      </c>
      <c r="G101" s="523">
        <f t="shared" si="4"/>
        <v>17</v>
      </c>
      <c r="I101" s="520" t="s">
        <v>67</v>
      </c>
      <c r="J101" s="521">
        <v>160</v>
      </c>
      <c r="K101" s="524">
        <v>10</v>
      </c>
      <c r="L101" s="520" t="s">
        <v>68</v>
      </c>
      <c r="M101" s="525">
        <v>7</v>
      </c>
    </row>
    <row r="102" spans="2:13" ht="13.5" customHeight="1">
      <c r="B102" s="497">
        <v>109</v>
      </c>
      <c r="C102" s="520" t="s">
        <v>69</v>
      </c>
      <c r="D102" s="521">
        <v>161</v>
      </c>
      <c r="E102" s="522">
        <f t="shared" si="5"/>
        <v>19</v>
      </c>
      <c r="F102" s="520" t="s">
        <v>70</v>
      </c>
      <c r="G102" s="523">
        <f t="shared" si="4"/>
        <v>17</v>
      </c>
      <c r="I102" s="520" t="s">
        <v>69</v>
      </c>
      <c r="J102" s="521">
        <v>161</v>
      </c>
      <c r="K102" s="524">
        <v>8</v>
      </c>
      <c r="L102" s="520" t="s">
        <v>70</v>
      </c>
      <c r="M102" s="525">
        <v>7</v>
      </c>
    </row>
    <row r="103" spans="2:13" ht="13.5" customHeight="1">
      <c r="B103" s="497">
        <v>110</v>
      </c>
      <c r="C103" s="520" t="s">
        <v>71</v>
      </c>
      <c r="D103" s="521">
        <v>162</v>
      </c>
      <c r="E103" s="522">
        <f t="shared" si="5"/>
        <v>17</v>
      </c>
      <c r="F103" s="520" t="s">
        <v>72</v>
      </c>
      <c r="G103" s="523">
        <f t="shared" si="4"/>
        <v>17</v>
      </c>
      <c r="I103" s="520" t="s">
        <v>71</v>
      </c>
      <c r="J103" s="521">
        <v>162</v>
      </c>
      <c r="K103" s="524">
        <v>7</v>
      </c>
      <c r="L103" s="520" t="s">
        <v>72</v>
      </c>
      <c r="M103" s="525">
        <v>7</v>
      </c>
    </row>
    <row r="104" spans="2:13" ht="13.5" customHeight="1">
      <c r="B104" s="497">
        <v>111</v>
      </c>
      <c r="C104" s="520" t="s">
        <v>73</v>
      </c>
      <c r="D104" s="521">
        <v>163</v>
      </c>
      <c r="E104" s="522">
        <f t="shared" si="5"/>
        <v>19</v>
      </c>
      <c r="F104" s="520" t="s">
        <v>74</v>
      </c>
      <c r="G104" s="523">
        <f t="shared" si="4"/>
        <v>19</v>
      </c>
      <c r="I104" s="520" t="s">
        <v>73</v>
      </c>
      <c r="J104" s="521">
        <v>163</v>
      </c>
      <c r="K104" s="524">
        <v>8</v>
      </c>
      <c r="L104" s="520" t="s">
        <v>74</v>
      </c>
      <c r="M104" s="525">
        <v>8</v>
      </c>
    </row>
    <row r="105" spans="2:13" ht="13.5" customHeight="1">
      <c r="B105" s="497">
        <v>112</v>
      </c>
      <c r="C105" s="520" t="s">
        <v>75</v>
      </c>
      <c r="D105" s="521">
        <v>164</v>
      </c>
      <c r="E105" s="522">
        <f t="shared" si="5"/>
        <v>24</v>
      </c>
      <c r="F105" s="520" t="s">
        <v>76</v>
      </c>
      <c r="G105" s="523">
        <f t="shared" si="4"/>
        <v>17</v>
      </c>
      <c r="I105" s="520" t="s">
        <v>75</v>
      </c>
      <c r="J105" s="521">
        <v>164</v>
      </c>
      <c r="K105" s="524">
        <v>10</v>
      </c>
      <c r="L105" s="520" t="s">
        <v>76</v>
      </c>
      <c r="M105" s="525">
        <v>7</v>
      </c>
    </row>
    <row r="106" spans="2:13" ht="13.5" customHeight="1">
      <c r="B106" s="497">
        <v>113</v>
      </c>
      <c r="C106" s="520" t="s">
        <v>77</v>
      </c>
      <c r="D106" s="521">
        <v>165</v>
      </c>
      <c r="E106" s="522">
        <f t="shared" si="5"/>
        <v>17</v>
      </c>
      <c r="F106" s="520" t="s">
        <v>78</v>
      </c>
      <c r="G106" s="523">
        <f t="shared" si="4"/>
        <v>19</v>
      </c>
      <c r="I106" s="520" t="s">
        <v>77</v>
      </c>
      <c r="J106" s="521">
        <v>165</v>
      </c>
      <c r="K106" s="524">
        <v>7</v>
      </c>
      <c r="L106" s="520" t="s">
        <v>78</v>
      </c>
      <c r="M106" s="525">
        <v>8</v>
      </c>
    </row>
    <row r="107" spans="2:13" ht="13.5" customHeight="1">
      <c r="B107" s="497">
        <v>114</v>
      </c>
      <c r="C107" s="520" t="s">
        <v>79</v>
      </c>
      <c r="D107" s="521">
        <v>166</v>
      </c>
      <c r="E107" s="522">
        <f t="shared" si="5"/>
        <v>24</v>
      </c>
      <c r="F107" s="520" t="s">
        <v>80</v>
      </c>
      <c r="G107" s="523">
        <f t="shared" si="4"/>
        <v>26</v>
      </c>
      <c r="I107" s="520" t="s">
        <v>79</v>
      </c>
      <c r="J107" s="521">
        <v>166</v>
      </c>
      <c r="K107" s="524">
        <v>10</v>
      </c>
      <c r="L107" s="520" t="s">
        <v>80</v>
      </c>
      <c r="M107" s="525">
        <v>11</v>
      </c>
    </row>
    <row r="108" spans="2:13" ht="13.5" customHeight="1">
      <c r="B108" s="497">
        <v>115</v>
      </c>
      <c r="C108" s="520" t="s">
        <v>81</v>
      </c>
      <c r="D108" s="521">
        <v>167</v>
      </c>
      <c r="E108" s="522">
        <f t="shared" si="5"/>
        <v>24</v>
      </c>
      <c r="F108" s="520" t="s">
        <v>82</v>
      </c>
      <c r="G108" s="523">
        <f t="shared" si="4"/>
        <v>22</v>
      </c>
      <c r="I108" s="520" t="s">
        <v>81</v>
      </c>
      <c r="J108" s="521">
        <v>167</v>
      </c>
      <c r="K108" s="524">
        <v>10</v>
      </c>
      <c r="L108" s="520" t="s">
        <v>82</v>
      </c>
      <c r="M108" s="525">
        <v>9</v>
      </c>
    </row>
    <row r="109" spans="2:13" ht="13.5" customHeight="1">
      <c r="B109" s="497">
        <v>116</v>
      </c>
      <c r="C109" s="526" t="s">
        <v>83</v>
      </c>
      <c r="D109" s="527">
        <v>168</v>
      </c>
      <c r="E109" s="528"/>
      <c r="F109" s="520" t="s">
        <v>84</v>
      </c>
      <c r="G109" s="523">
        <f t="shared" si="4"/>
        <v>17</v>
      </c>
      <c r="I109" s="526" t="s">
        <v>83</v>
      </c>
      <c r="J109" s="527">
        <v>168</v>
      </c>
      <c r="K109" s="529"/>
      <c r="L109" s="520" t="s">
        <v>84</v>
      </c>
      <c r="M109" s="525">
        <v>7</v>
      </c>
    </row>
    <row r="110" spans="3:13" ht="13.5" customHeight="1">
      <c r="C110" s="530" t="s">
        <v>85</v>
      </c>
      <c r="D110" s="531"/>
      <c r="E110" s="532">
        <f t="shared" si="5"/>
        <v>7</v>
      </c>
      <c r="F110" s="520" t="s">
        <v>86</v>
      </c>
      <c r="G110" s="523">
        <f t="shared" si="4"/>
        <v>22</v>
      </c>
      <c r="I110" s="530" t="s">
        <v>85</v>
      </c>
      <c r="J110" s="531"/>
      <c r="K110" s="533" t="s">
        <v>839</v>
      </c>
      <c r="L110" s="520" t="s">
        <v>86</v>
      </c>
      <c r="M110" s="525">
        <v>9</v>
      </c>
    </row>
    <row r="111" spans="3:13" ht="13.5" customHeight="1">
      <c r="C111" s="516" t="s">
        <v>819</v>
      </c>
      <c r="D111" s="517"/>
      <c r="E111" s="534">
        <f t="shared" si="5"/>
        <v>17</v>
      </c>
      <c r="F111" s="520" t="s">
        <v>87</v>
      </c>
      <c r="G111" s="523">
        <f t="shared" si="4"/>
        <v>22</v>
      </c>
      <c r="I111" s="516" t="s">
        <v>819</v>
      </c>
      <c r="J111" s="517"/>
      <c r="K111" s="518" t="s">
        <v>858</v>
      </c>
      <c r="L111" s="520" t="s">
        <v>87</v>
      </c>
      <c r="M111" s="525">
        <v>9</v>
      </c>
    </row>
    <row r="112" spans="2:13" ht="13.5" customHeight="1">
      <c r="B112" s="497">
        <v>117</v>
      </c>
      <c r="C112" s="520" t="s">
        <v>88</v>
      </c>
      <c r="D112" s="521">
        <v>169</v>
      </c>
      <c r="E112" s="522">
        <f t="shared" si="5"/>
        <v>14</v>
      </c>
      <c r="F112" s="520" t="s">
        <v>89</v>
      </c>
      <c r="G112" s="523">
        <f t="shared" si="4"/>
        <v>14</v>
      </c>
      <c r="I112" s="520" t="s">
        <v>88</v>
      </c>
      <c r="J112" s="521">
        <v>169</v>
      </c>
      <c r="K112" s="524">
        <v>6</v>
      </c>
      <c r="L112" s="520" t="s">
        <v>89</v>
      </c>
      <c r="M112" s="525">
        <v>6</v>
      </c>
    </row>
    <row r="113" spans="2:13" ht="22.5" customHeight="1">
      <c r="B113" s="497">
        <v>118</v>
      </c>
      <c r="C113" s="520" t="s">
        <v>90</v>
      </c>
      <c r="D113" s="521">
        <v>170</v>
      </c>
      <c r="E113" s="522">
        <f t="shared" si="5"/>
        <v>29</v>
      </c>
      <c r="F113" s="520" t="s">
        <v>91</v>
      </c>
      <c r="G113" s="523">
        <f t="shared" si="4"/>
        <v>19</v>
      </c>
      <c r="I113" s="520" t="s">
        <v>90</v>
      </c>
      <c r="J113" s="521">
        <v>170</v>
      </c>
      <c r="K113" s="524">
        <v>12</v>
      </c>
      <c r="L113" s="520" t="s">
        <v>91</v>
      </c>
      <c r="M113" s="525">
        <v>8</v>
      </c>
    </row>
    <row r="114" spans="2:13" ht="22.5" customHeight="1">
      <c r="B114" s="497">
        <v>119</v>
      </c>
      <c r="C114" s="520" t="s">
        <v>92</v>
      </c>
      <c r="D114" s="521">
        <v>171</v>
      </c>
      <c r="E114" s="522">
        <f t="shared" si="5"/>
        <v>19</v>
      </c>
      <c r="F114" s="520" t="s">
        <v>93</v>
      </c>
      <c r="G114" s="523">
        <f t="shared" si="4"/>
        <v>14</v>
      </c>
      <c r="I114" s="520" t="s">
        <v>92</v>
      </c>
      <c r="J114" s="521">
        <v>171</v>
      </c>
      <c r="K114" s="524">
        <v>8</v>
      </c>
      <c r="L114" s="520" t="s">
        <v>93</v>
      </c>
      <c r="M114" s="525">
        <v>6</v>
      </c>
    </row>
    <row r="115" spans="2:13" ht="13.5" customHeight="1">
      <c r="B115" s="497">
        <v>120</v>
      </c>
      <c r="C115" s="520" t="s">
        <v>94</v>
      </c>
      <c r="D115" s="521">
        <v>172</v>
      </c>
      <c r="E115" s="522">
        <f t="shared" si="5"/>
        <v>17</v>
      </c>
      <c r="F115" s="520" t="s">
        <v>95</v>
      </c>
      <c r="G115" s="523">
        <f t="shared" si="4"/>
        <v>24</v>
      </c>
      <c r="I115" s="520" t="s">
        <v>94</v>
      </c>
      <c r="J115" s="521">
        <v>172</v>
      </c>
      <c r="K115" s="524">
        <v>7</v>
      </c>
      <c r="L115" s="520" t="s">
        <v>95</v>
      </c>
      <c r="M115" s="525">
        <v>10</v>
      </c>
    </row>
    <row r="116" spans="2:13" ht="13.5" customHeight="1">
      <c r="B116" s="497">
        <v>121</v>
      </c>
      <c r="C116" s="520" t="s">
        <v>96</v>
      </c>
      <c r="D116" s="521">
        <v>174</v>
      </c>
      <c r="E116" s="522">
        <f t="shared" si="5"/>
        <v>19</v>
      </c>
      <c r="F116" s="520" t="s">
        <v>97</v>
      </c>
      <c r="G116" s="523">
        <f t="shared" si="4"/>
        <v>24</v>
      </c>
      <c r="I116" s="520" t="s">
        <v>96</v>
      </c>
      <c r="J116" s="521">
        <v>174</v>
      </c>
      <c r="K116" s="524">
        <v>8</v>
      </c>
      <c r="L116" s="520" t="s">
        <v>97</v>
      </c>
      <c r="M116" s="525">
        <v>10</v>
      </c>
    </row>
    <row r="117" spans="2:13" ht="22.5" customHeight="1">
      <c r="B117" s="497">
        <v>122</v>
      </c>
      <c r="C117" s="520" t="s">
        <v>98</v>
      </c>
      <c r="D117" s="521">
        <v>175</v>
      </c>
      <c r="E117" s="522">
        <f t="shared" si="5"/>
        <v>17</v>
      </c>
      <c r="F117" s="520" t="s">
        <v>99</v>
      </c>
      <c r="G117" s="523">
        <f t="shared" si="4"/>
        <v>22</v>
      </c>
      <c r="I117" s="520" t="s">
        <v>98</v>
      </c>
      <c r="J117" s="521">
        <v>175</v>
      </c>
      <c r="K117" s="524">
        <v>7</v>
      </c>
      <c r="L117" s="520" t="s">
        <v>99</v>
      </c>
      <c r="M117" s="525">
        <v>9</v>
      </c>
    </row>
    <row r="118" spans="2:13" ht="13.5" customHeight="1">
      <c r="B118" s="497">
        <v>123</v>
      </c>
      <c r="C118" s="520" t="s">
        <v>100</v>
      </c>
      <c r="D118" s="521">
        <v>176</v>
      </c>
      <c r="E118" s="522">
        <f t="shared" si="5"/>
        <v>17</v>
      </c>
      <c r="F118" s="520" t="s">
        <v>101</v>
      </c>
      <c r="G118" s="523">
        <f t="shared" si="4"/>
        <v>29</v>
      </c>
      <c r="I118" s="520" t="s">
        <v>100</v>
      </c>
      <c r="J118" s="521">
        <v>176</v>
      </c>
      <c r="K118" s="524">
        <v>7</v>
      </c>
      <c r="L118" s="520" t="s">
        <v>101</v>
      </c>
      <c r="M118" s="525">
        <v>12</v>
      </c>
    </row>
    <row r="119" spans="2:13" ht="13.5" customHeight="1">
      <c r="B119" s="497">
        <v>124</v>
      </c>
      <c r="C119" s="520" t="s">
        <v>102</v>
      </c>
      <c r="D119" s="521">
        <v>177</v>
      </c>
      <c r="E119" s="522">
        <f t="shared" si="5"/>
        <v>17</v>
      </c>
      <c r="F119" s="520" t="s">
        <v>103</v>
      </c>
      <c r="G119" s="523">
        <f t="shared" si="4"/>
        <v>19</v>
      </c>
      <c r="I119" s="520" t="s">
        <v>102</v>
      </c>
      <c r="J119" s="521">
        <v>177</v>
      </c>
      <c r="K119" s="524">
        <v>7</v>
      </c>
      <c r="L119" s="520" t="s">
        <v>103</v>
      </c>
      <c r="M119" s="525">
        <v>8</v>
      </c>
    </row>
    <row r="120" spans="2:13" ht="13.5" customHeight="1">
      <c r="B120" s="497">
        <v>125</v>
      </c>
      <c r="C120" s="520" t="s">
        <v>104</v>
      </c>
      <c r="D120" s="521">
        <v>178</v>
      </c>
      <c r="E120" s="522">
        <f t="shared" si="5"/>
        <v>22</v>
      </c>
      <c r="F120" s="520" t="s">
        <v>105</v>
      </c>
      <c r="G120" s="523">
        <f t="shared" si="4"/>
        <v>31</v>
      </c>
      <c r="I120" s="520" t="s">
        <v>104</v>
      </c>
      <c r="J120" s="521">
        <v>178</v>
      </c>
      <c r="K120" s="524">
        <v>9</v>
      </c>
      <c r="L120" s="520" t="s">
        <v>105</v>
      </c>
      <c r="M120" s="525">
        <v>13</v>
      </c>
    </row>
    <row r="121" spans="2:13" ht="13.5" customHeight="1">
      <c r="B121" s="497">
        <v>126</v>
      </c>
      <c r="C121" s="520" t="s">
        <v>106</v>
      </c>
      <c r="D121" s="521">
        <v>179</v>
      </c>
      <c r="E121" s="522">
        <f t="shared" si="5"/>
        <v>19</v>
      </c>
      <c r="F121" s="520" t="s">
        <v>107</v>
      </c>
      <c r="G121" s="523">
        <f t="shared" si="4"/>
        <v>19</v>
      </c>
      <c r="I121" s="520" t="s">
        <v>106</v>
      </c>
      <c r="J121" s="521">
        <v>179</v>
      </c>
      <c r="K121" s="524">
        <v>8</v>
      </c>
      <c r="L121" s="520" t="s">
        <v>107</v>
      </c>
      <c r="M121" s="525">
        <v>8</v>
      </c>
    </row>
    <row r="122" spans="2:13" ht="13.5" customHeight="1">
      <c r="B122" s="497">
        <v>127</v>
      </c>
      <c r="C122" s="520" t="s">
        <v>108</v>
      </c>
      <c r="D122" s="521">
        <v>180</v>
      </c>
      <c r="E122" s="522">
        <f t="shared" si="5"/>
        <v>17</v>
      </c>
      <c r="F122" s="520" t="s">
        <v>109</v>
      </c>
      <c r="G122" s="523">
        <f t="shared" si="4"/>
        <v>34</v>
      </c>
      <c r="I122" s="520" t="s">
        <v>108</v>
      </c>
      <c r="J122" s="521">
        <v>180</v>
      </c>
      <c r="K122" s="524">
        <v>7</v>
      </c>
      <c r="L122" s="520" t="s">
        <v>109</v>
      </c>
      <c r="M122" s="525">
        <v>14</v>
      </c>
    </row>
    <row r="123" spans="2:13" ht="13.5" customHeight="1">
      <c r="B123" s="497">
        <v>128</v>
      </c>
      <c r="C123" s="520" t="s">
        <v>110</v>
      </c>
      <c r="D123" s="521">
        <v>181</v>
      </c>
      <c r="E123" s="522">
        <f t="shared" si="5"/>
        <v>17</v>
      </c>
      <c r="F123" s="520" t="s">
        <v>111</v>
      </c>
      <c r="G123" s="523">
        <f t="shared" si="4"/>
        <v>17</v>
      </c>
      <c r="I123" s="520" t="s">
        <v>110</v>
      </c>
      <c r="J123" s="521">
        <v>181</v>
      </c>
      <c r="K123" s="524">
        <v>7</v>
      </c>
      <c r="L123" s="520" t="s">
        <v>111</v>
      </c>
      <c r="M123" s="525">
        <v>7</v>
      </c>
    </row>
    <row r="124" spans="2:13" ht="24" customHeight="1">
      <c r="B124" s="497">
        <v>129</v>
      </c>
      <c r="C124" s="520" t="s">
        <v>112</v>
      </c>
      <c r="D124" s="521">
        <v>182</v>
      </c>
      <c r="E124" s="522">
        <f t="shared" si="5"/>
        <v>19</v>
      </c>
      <c r="F124" s="520" t="s">
        <v>113</v>
      </c>
      <c r="G124" s="523">
        <f t="shared" si="4"/>
        <v>19</v>
      </c>
      <c r="I124" s="520" t="s">
        <v>112</v>
      </c>
      <c r="J124" s="521">
        <v>182</v>
      </c>
      <c r="K124" s="524">
        <v>8</v>
      </c>
      <c r="L124" s="520" t="s">
        <v>113</v>
      </c>
      <c r="M124" s="525">
        <v>8</v>
      </c>
    </row>
    <row r="125" spans="2:13" ht="22.5" customHeight="1">
      <c r="B125" s="497">
        <v>130</v>
      </c>
      <c r="C125" s="541" t="s">
        <v>114</v>
      </c>
      <c r="D125" s="560">
        <v>183</v>
      </c>
      <c r="E125" s="561">
        <f t="shared" si="5"/>
        <v>19</v>
      </c>
      <c r="F125" s="541" t="s">
        <v>115</v>
      </c>
      <c r="G125" s="542">
        <f t="shared" si="4"/>
        <v>34</v>
      </c>
      <c r="I125" s="541" t="s">
        <v>114</v>
      </c>
      <c r="J125" s="560">
        <v>183</v>
      </c>
      <c r="K125" s="562">
        <v>8</v>
      </c>
      <c r="L125" s="541" t="s">
        <v>115</v>
      </c>
      <c r="M125" s="544">
        <v>14</v>
      </c>
    </row>
    <row r="126" ht="22.5" customHeight="1"/>
    <row r="127" spans="2:13" s="549" customFormat="1" ht="22.5" customHeight="1">
      <c r="B127" s="545"/>
      <c r="C127" s="505" t="s">
        <v>116</v>
      </c>
      <c r="D127" s="563"/>
      <c r="E127" s="564"/>
      <c r="F127" s="563"/>
      <c r="G127" s="565"/>
      <c r="I127" s="505" t="s">
        <v>116</v>
      </c>
      <c r="J127" s="563"/>
      <c r="K127" s="566"/>
      <c r="L127" s="563"/>
      <c r="M127" s="567"/>
    </row>
    <row r="128" spans="2:13" ht="13.5" customHeight="1">
      <c r="B128" s="497">
        <v>186</v>
      </c>
      <c r="C128" s="512" t="s">
        <v>117</v>
      </c>
      <c r="D128" s="513">
        <v>189</v>
      </c>
      <c r="E128" s="514">
        <f>ROUND(K128*2.6,0)</f>
        <v>26</v>
      </c>
      <c r="F128" s="559" t="s">
        <v>118</v>
      </c>
      <c r="G128" s="515">
        <f>ROUND(M128*2.6,0)</f>
        <v>23</v>
      </c>
      <c r="I128" s="516" t="s">
        <v>117</v>
      </c>
      <c r="J128" s="517">
        <v>189</v>
      </c>
      <c r="K128" s="518">
        <v>10</v>
      </c>
      <c r="L128" s="559" t="s">
        <v>118</v>
      </c>
      <c r="M128" s="519">
        <v>9</v>
      </c>
    </row>
    <row r="129" spans="2:13" ht="13.5" customHeight="1">
      <c r="B129" s="497">
        <v>187</v>
      </c>
      <c r="C129" s="520" t="s">
        <v>119</v>
      </c>
      <c r="D129" s="521">
        <v>190</v>
      </c>
      <c r="E129" s="522">
        <f>ROUND(K129*2.6,0)</f>
        <v>26</v>
      </c>
      <c r="F129" s="555" t="s">
        <v>120</v>
      </c>
      <c r="G129" s="523">
        <f>ROUND(M129*2.6,0)</f>
        <v>26</v>
      </c>
      <c r="I129" s="520" t="s">
        <v>119</v>
      </c>
      <c r="J129" s="521">
        <v>190</v>
      </c>
      <c r="K129" s="524">
        <v>10</v>
      </c>
      <c r="L129" s="555" t="s">
        <v>120</v>
      </c>
      <c r="M129" s="525">
        <v>10</v>
      </c>
    </row>
    <row r="130" spans="2:13" ht="13.5" customHeight="1">
      <c r="B130" s="497">
        <v>188</v>
      </c>
      <c r="C130" s="541" t="s">
        <v>121</v>
      </c>
      <c r="D130" s="560"/>
      <c r="E130" s="561">
        <f>ROUND(K130*2.6,0)</f>
        <v>26</v>
      </c>
      <c r="F130" s="558"/>
      <c r="G130" s="542"/>
      <c r="I130" s="541" t="s">
        <v>121</v>
      </c>
      <c r="J130" s="560"/>
      <c r="K130" s="562">
        <v>10</v>
      </c>
      <c r="L130" s="558"/>
      <c r="M130" s="544"/>
    </row>
    <row r="131" ht="22.5" customHeight="1"/>
    <row r="132" spans="2:13" s="549" customFormat="1" ht="22.5" customHeight="1">
      <c r="B132" s="545"/>
      <c r="C132" s="505" t="s">
        <v>122</v>
      </c>
      <c r="D132" s="563"/>
      <c r="E132" s="564"/>
      <c r="F132" s="563"/>
      <c r="G132" s="565"/>
      <c r="I132" s="505" t="s">
        <v>122</v>
      </c>
      <c r="J132" s="563"/>
      <c r="K132" s="566"/>
      <c r="L132" s="563"/>
      <c r="M132" s="567"/>
    </row>
    <row r="133" spans="2:13" ht="13.5" customHeight="1">
      <c r="B133" s="497">
        <v>191</v>
      </c>
      <c r="C133" s="512" t="s">
        <v>123</v>
      </c>
      <c r="D133" s="513"/>
      <c r="E133" s="514">
        <f>ROUND(K133*2.6,0)</f>
        <v>23</v>
      </c>
      <c r="F133" s="512" t="s">
        <v>124</v>
      </c>
      <c r="G133" s="515">
        <f>ROUND(M133*2.6,0)</f>
        <v>29</v>
      </c>
      <c r="I133" s="516" t="s">
        <v>123</v>
      </c>
      <c r="J133" s="517"/>
      <c r="K133" s="518">
        <v>9</v>
      </c>
      <c r="L133" s="512" t="s">
        <v>124</v>
      </c>
      <c r="M133" s="519">
        <v>11</v>
      </c>
    </row>
    <row r="134" spans="2:13" ht="13.5" customHeight="1">
      <c r="B134" s="497">
        <v>192</v>
      </c>
      <c r="C134" s="541" t="s">
        <v>125</v>
      </c>
      <c r="D134" s="560"/>
      <c r="E134" s="561">
        <f>ROUND(K134*2.6,0)</f>
        <v>21</v>
      </c>
      <c r="F134" s="541"/>
      <c r="G134" s="542"/>
      <c r="I134" s="541" t="s">
        <v>125</v>
      </c>
      <c r="J134" s="560"/>
      <c r="K134" s="562">
        <v>8</v>
      </c>
      <c r="L134" s="541"/>
      <c r="M134" s="544"/>
    </row>
    <row r="135" ht="22.5" customHeight="1"/>
    <row r="136" spans="2:13" s="549" customFormat="1" ht="22.5" customHeight="1">
      <c r="B136" s="545"/>
      <c r="C136" s="505" t="s">
        <v>126</v>
      </c>
      <c r="D136" s="563"/>
      <c r="E136" s="564"/>
      <c r="F136" s="563"/>
      <c r="G136" s="565"/>
      <c r="I136" s="505" t="s">
        <v>126</v>
      </c>
      <c r="J136" s="563"/>
      <c r="K136" s="566"/>
      <c r="L136" s="563"/>
      <c r="M136" s="567"/>
    </row>
    <row r="137" spans="2:13" ht="13.5" customHeight="1">
      <c r="B137" s="497">
        <v>194</v>
      </c>
      <c r="C137" s="512" t="s">
        <v>127</v>
      </c>
      <c r="D137" s="513">
        <v>202</v>
      </c>
      <c r="E137" s="514">
        <f>ROUND(K137*2.5,0)</f>
        <v>35</v>
      </c>
      <c r="F137" s="512" t="s">
        <v>128</v>
      </c>
      <c r="G137" s="515">
        <f aca="true" t="shared" si="6" ref="G137:G156">ROUND(M137*2.5,0)</f>
        <v>33</v>
      </c>
      <c r="I137" s="516" t="s">
        <v>127</v>
      </c>
      <c r="J137" s="517">
        <v>202</v>
      </c>
      <c r="K137" s="518">
        <v>14</v>
      </c>
      <c r="L137" s="512" t="s">
        <v>128</v>
      </c>
      <c r="M137" s="519">
        <v>13</v>
      </c>
    </row>
    <row r="138" spans="2:13" ht="13.5" customHeight="1">
      <c r="B138" s="497">
        <v>195</v>
      </c>
      <c r="C138" s="526" t="s">
        <v>129</v>
      </c>
      <c r="D138" s="527">
        <v>204</v>
      </c>
      <c r="E138" s="528"/>
      <c r="F138" s="520" t="s">
        <v>130</v>
      </c>
      <c r="G138" s="523">
        <f t="shared" si="6"/>
        <v>23</v>
      </c>
      <c r="I138" s="526" t="s">
        <v>129</v>
      </c>
      <c r="J138" s="527">
        <v>204</v>
      </c>
      <c r="K138" s="529"/>
      <c r="L138" s="520" t="s">
        <v>130</v>
      </c>
      <c r="M138" s="525">
        <v>9</v>
      </c>
    </row>
    <row r="139" spans="3:13" ht="13.5" customHeight="1">
      <c r="C139" s="530" t="s">
        <v>131</v>
      </c>
      <c r="D139" s="531"/>
      <c r="E139" s="532">
        <f aca="true" t="shared" si="7" ref="E139:E161">ROUND(K139*2.5,0)</f>
        <v>8</v>
      </c>
      <c r="F139" s="568" t="s">
        <v>132</v>
      </c>
      <c r="G139" s="528"/>
      <c r="I139" s="530" t="s">
        <v>131</v>
      </c>
      <c r="J139" s="531"/>
      <c r="K139" s="533" t="s">
        <v>839</v>
      </c>
      <c r="L139" s="568" t="s">
        <v>132</v>
      </c>
      <c r="M139" s="535"/>
    </row>
    <row r="140" spans="3:13" ht="13.5" customHeight="1">
      <c r="C140" s="530" t="s">
        <v>133</v>
      </c>
      <c r="D140" s="531"/>
      <c r="E140" s="532">
        <f t="shared" si="7"/>
        <v>33</v>
      </c>
      <c r="F140" s="557" t="s">
        <v>134</v>
      </c>
      <c r="G140" s="532">
        <f t="shared" si="6"/>
        <v>18</v>
      </c>
      <c r="I140" s="530" t="s">
        <v>133</v>
      </c>
      <c r="J140" s="531"/>
      <c r="K140" s="533" t="s">
        <v>841</v>
      </c>
      <c r="L140" s="557" t="s">
        <v>134</v>
      </c>
      <c r="M140" s="536" t="s">
        <v>858</v>
      </c>
    </row>
    <row r="141" spans="3:13" ht="13.5" customHeight="1">
      <c r="C141" s="516" t="s">
        <v>819</v>
      </c>
      <c r="D141" s="517"/>
      <c r="E141" s="534">
        <f t="shared" si="7"/>
        <v>23</v>
      </c>
      <c r="F141" s="556" t="s">
        <v>819</v>
      </c>
      <c r="G141" s="534">
        <f t="shared" si="6"/>
        <v>30</v>
      </c>
      <c r="I141" s="516" t="s">
        <v>819</v>
      </c>
      <c r="J141" s="517"/>
      <c r="K141" s="518" t="s">
        <v>821</v>
      </c>
      <c r="L141" s="556" t="s">
        <v>819</v>
      </c>
      <c r="M141" s="537" t="s">
        <v>852</v>
      </c>
    </row>
    <row r="142" spans="2:13" ht="22.5" customHeight="1">
      <c r="B142" s="497">
        <v>196</v>
      </c>
      <c r="C142" s="526" t="s">
        <v>135</v>
      </c>
      <c r="D142" s="527">
        <v>205</v>
      </c>
      <c r="E142" s="528"/>
      <c r="F142" s="555" t="s">
        <v>136</v>
      </c>
      <c r="G142" s="523">
        <f t="shared" si="6"/>
        <v>20</v>
      </c>
      <c r="I142" s="526" t="s">
        <v>135</v>
      </c>
      <c r="J142" s="527">
        <v>205</v>
      </c>
      <c r="K142" s="529"/>
      <c r="L142" s="555" t="s">
        <v>136</v>
      </c>
      <c r="M142" s="525">
        <v>8</v>
      </c>
    </row>
    <row r="143" spans="3:13" ht="13.5" customHeight="1">
      <c r="C143" s="530" t="s">
        <v>137</v>
      </c>
      <c r="D143" s="531"/>
      <c r="E143" s="532">
        <f t="shared" si="7"/>
        <v>8</v>
      </c>
      <c r="F143" s="568" t="s">
        <v>138</v>
      </c>
      <c r="G143" s="528"/>
      <c r="I143" s="530" t="s">
        <v>137</v>
      </c>
      <c r="J143" s="531"/>
      <c r="K143" s="533" t="s">
        <v>839</v>
      </c>
      <c r="L143" s="568" t="s">
        <v>138</v>
      </c>
      <c r="M143" s="535"/>
    </row>
    <row r="144" spans="3:13" ht="13.5" customHeight="1">
      <c r="C144" s="530" t="s">
        <v>139</v>
      </c>
      <c r="D144" s="531"/>
      <c r="E144" s="532">
        <f t="shared" si="7"/>
        <v>13</v>
      </c>
      <c r="F144" s="557" t="s">
        <v>140</v>
      </c>
      <c r="G144" s="532">
        <f t="shared" si="6"/>
        <v>13</v>
      </c>
      <c r="I144" s="530" t="s">
        <v>139</v>
      </c>
      <c r="J144" s="531"/>
      <c r="K144" s="533" t="s">
        <v>3</v>
      </c>
      <c r="L144" s="557" t="s">
        <v>140</v>
      </c>
      <c r="M144" s="536" t="s">
        <v>3</v>
      </c>
    </row>
    <row r="145" spans="3:13" ht="13.5" customHeight="1">
      <c r="C145" s="530" t="s">
        <v>141</v>
      </c>
      <c r="D145" s="531"/>
      <c r="E145" s="532">
        <f t="shared" si="7"/>
        <v>18</v>
      </c>
      <c r="F145" s="556" t="s">
        <v>819</v>
      </c>
      <c r="G145" s="534">
        <f t="shared" si="6"/>
        <v>30</v>
      </c>
      <c r="I145" s="530" t="s">
        <v>141</v>
      </c>
      <c r="J145" s="531"/>
      <c r="K145" s="533" t="s">
        <v>858</v>
      </c>
      <c r="L145" s="556" t="s">
        <v>819</v>
      </c>
      <c r="M145" s="537" t="s">
        <v>852</v>
      </c>
    </row>
    <row r="146" spans="3:13" ht="13.5" customHeight="1">
      <c r="C146" s="530" t="s">
        <v>142</v>
      </c>
      <c r="D146" s="531"/>
      <c r="E146" s="532">
        <f t="shared" si="7"/>
        <v>20</v>
      </c>
      <c r="F146" s="568" t="s">
        <v>143</v>
      </c>
      <c r="G146" s="528"/>
      <c r="I146" s="530" t="s">
        <v>142</v>
      </c>
      <c r="J146" s="531"/>
      <c r="K146" s="533" t="s">
        <v>887</v>
      </c>
      <c r="L146" s="568" t="s">
        <v>143</v>
      </c>
      <c r="M146" s="535"/>
    </row>
    <row r="147" spans="3:13" ht="13.5" customHeight="1">
      <c r="C147" s="516" t="s">
        <v>819</v>
      </c>
      <c r="D147" s="517"/>
      <c r="E147" s="534">
        <f t="shared" si="7"/>
        <v>30</v>
      </c>
      <c r="F147" s="557" t="s">
        <v>144</v>
      </c>
      <c r="G147" s="532">
        <f t="shared" si="6"/>
        <v>8</v>
      </c>
      <c r="I147" s="516" t="s">
        <v>819</v>
      </c>
      <c r="J147" s="517"/>
      <c r="K147" s="518" t="s">
        <v>852</v>
      </c>
      <c r="L147" s="557" t="s">
        <v>144</v>
      </c>
      <c r="M147" s="536" t="s">
        <v>839</v>
      </c>
    </row>
    <row r="148" spans="2:13" ht="13.5" customHeight="1">
      <c r="B148" s="497">
        <v>197</v>
      </c>
      <c r="C148" s="526" t="s">
        <v>145</v>
      </c>
      <c r="D148" s="527">
        <v>206</v>
      </c>
      <c r="E148" s="528"/>
      <c r="F148" s="557" t="s">
        <v>142</v>
      </c>
      <c r="G148" s="532">
        <f t="shared" si="6"/>
        <v>18</v>
      </c>
      <c r="I148" s="526" t="s">
        <v>145</v>
      </c>
      <c r="J148" s="527">
        <v>206</v>
      </c>
      <c r="K148" s="529"/>
      <c r="L148" s="557" t="s">
        <v>142</v>
      </c>
      <c r="M148" s="536" t="s">
        <v>858</v>
      </c>
    </row>
    <row r="149" spans="3:13" ht="13.5" customHeight="1">
      <c r="C149" s="530" t="s">
        <v>146</v>
      </c>
      <c r="D149" s="531"/>
      <c r="E149" s="532">
        <f t="shared" si="7"/>
        <v>10</v>
      </c>
      <c r="F149" s="556" t="s">
        <v>819</v>
      </c>
      <c r="G149" s="534">
        <f t="shared" si="6"/>
        <v>30</v>
      </c>
      <c r="I149" s="530" t="s">
        <v>146</v>
      </c>
      <c r="J149" s="531"/>
      <c r="K149" s="533" t="s">
        <v>147</v>
      </c>
      <c r="L149" s="556" t="s">
        <v>819</v>
      </c>
      <c r="M149" s="537" t="s">
        <v>852</v>
      </c>
    </row>
    <row r="150" spans="3:13" ht="13.5" customHeight="1">
      <c r="C150" s="516" t="s">
        <v>819</v>
      </c>
      <c r="D150" s="517"/>
      <c r="E150" s="534">
        <f t="shared" si="7"/>
        <v>25</v>
      </c>
      <c r="F150" s="555" t="s">
        <v>148</v>
      </c>
      <c r="G150" s="523">
        <f t="shared" si="6"/>
        <v>30</v>
      </c>
      <c r="I150" s="516" t="s">
        <v>819</v>
      </c>
      <c r="J150" s="517"/>
      <c r="K150" s="518" t="s">
        <v>860</v>
      </c>
      <c r="L150" s="555" t="s">
        <v>148</v>
      </c>
      <c r="M150" s="525">
        <v>12</v>
      </c>
    </row>
    <row r="151" spans="2:13" ht="13.5" customHeight="1">
      <c r="B151" s="497" t="s">
        <v>149</v>
      </c>
      <c r="C151" s="526" t="s">
        <v>150</v>
      </c>
      <c r="D151" s="527">
        <v>207</v>
      </c>
      <c r="E151" s="528"/>
      <c r="F151" s="555" t="s">
        <v>151</v>
      </c>
      <c r="G151" s="523">
        <f t="shared" si="6"/>
        <v>30</v>
      </c>
      <c r="I151" s="526" t="s">
        <v>150</v>
      </c>
      <c r="J151" s="527">
        <v>207</v>
      </c>
      <c r="K151" s="529"/>
      <c r="L151" s="555" t="s">
        <v>151</v>
      </c>
      <c r="M151" s="525">
        <v>12</v>
      </c>
    </row>
    <row r="152" spans="3:13" ht="13.5" customHeight="1">
      <c r="C152" s="530" t="s">
        <v>146</v>
      </c>
      <c r="D152" s="531"/>
      <c r="E152" s="532">
        <f t="shared" si="7"/>
        <v>10</v>
      </c>
      <c r="F152" s="555" t="s">
        <v>152</v>
      </c>
      <c r="G152" s="523">
        <f t="shared" si="6"/>
        <v>30</v>
      </c>
      <c r="I152" s="530" t="s">
        <v>146</v>
      </c>
      <c r="J152" s="531"/>
      <c r="K152" s="533" t="s">
        <v>147</v>
      </c>
      <c r="L152" s="555" t="s">
        <v>152</v>
      </c>
      <c r="M152" s="525">
        <v>12</v>
      </c>
    </row>
    <row r="153" spans="3:13" ht="13.5" customHeight="1">
      <c r="C153" s="516" t="s">
        <v>819</v>
      </c>
      <c r="D153" s="517"/>
      <c r="E153" s="534">
        <f t="shared" si="7"/>
        <v>30</v>
      </c>
      <c r="F153" s="568" t="s">
        <v>153</v>
      </c>
      <c r="G153" s="528"/>
      <c r="I153" s="516" t="s">
        <v>819</v>
      </c>
      <c r="J153" s="517"/>
      <c r="K153" s="518" t="s">
        <v>852</v>
      </c>
      <c r="L153" s="568" t="s">
        <v>153</v>
      </c>
      <c r="M153" s="535"/>
    </row>
    <row r="154" spans="2:13" ht="13.5" customHeight="1">
      <c r="B154" s="497">
        <v>198</v>
      </c>
      <c r="C154" s="526" t="s">
        <v>154</v>
      </c>
      <c r="D154" s="527">
        <v>208</v>
      </c>
      <c r="E154" s="528"/>
      <c r="F154" s="557" t="s">
        <v>141</v>
      </c>
      <c r="G154" s="532">
        <f t="shared" si="6"/>
        <v>30</v>
      </c>
      <c r="I154" s="526" t="s">
        <v>154</v>
      </c>
      <c r="J154" s="527">
        <v>208</v>
      </c>
      <c r="K154" s="529"/>
      <c r="L154" s="557" t="s">
        <v>141</v>
      </c>
      <c r="M154" s="536" t="s">
        <v>852</v>
      </c>
    </row>
    <row r="155" spans="3:13" ht="13.5" customHeight="1">
      <c r="C155" s="530" t="s">
        <v>155</v>
      </c>
      <c r="D155" s="531"/>
      <c r="E155" s="532">
        <f t="shared" si="7"/>
        <v>13</v>
      </c>
      <c r="F155" s="557" t="s">
        <v>142</v>
      </c>
      <c r="G155" s="532">
        <f t="shared" si="6"/>
        <v>25</v>
      </c>
      <c r="I155" s="530" t="s">
        <v>155</v>
      </c>
      <c r="J155" s="531"/>
      <c r="K155" s="533" t="s">
        <v>3</v>
      </c>
      <c r="L155" s="557" t="s">
        <v>142</v>
      </c>
      <c r="M155" s="536" t="s">
        <v>860</v>
      </c>
    </row>
    <row r="156" spans="3:13" ht="13.5" customHeight="1">
      <c r="C156" s="516" t="s">
        <v>819</v>
      </c>
      <c r="D156" s="517"/>
      <c r="E156" s="534">
        <f t="shared" si="7"/>
        <v>23</v>
      </c>
      <c r="F156" s="556" t="s">
        <v>819</v>
      </c>
      <c r="G156" s="534">
        <f t="shared" si="6"/>
        <v>38</v>
      </c>
      <c r="I156" s="516" t="s">
        <v>819</v>
      </c>
      <c r="J156" s="517"/>
      <c r="K156" s="518" t="s">
        <v>821</v>
      </c>
      <c r="L156" s="556" t="s">
        <v>819</v>
      </c>
      <c r="M156" s="537" t="s">
        <v>156</v>
      </c>
    </row>
    <row r="157" spans="2:13" ht="13.5" customHeight="1">
      <c r="B157" s="497">
        <v>199</v>
      </c>
      <c r="C157" s="526" t="s">
        <v>157</v>
      </c>
      <c r="D157" s="527">
        <v>209</v>
      </c>
      <c r="E157" s="528"/>
      <c r="F157" s="555"/>
      <c r="G157" s="523"/>
      <c r="I157" s="526" t="s">
        <v>157</v>
      </c>
      <c r="J157" s="527">
        <v>209</v>
      </c>
      <c r="K157" s="529"/>
      <c r="L157" s="555"/>
      <c r="M157" s="525"/>
    </row>
    <row r="158" spans="3:13" ht="13.5" customHeight="1">
      <c r="C158" s="530" t="s">
        <v>158</v>
      </c>
      <c r="D158" s="531"/>
      <c r="E158" s="532">
        <f t="shared" si="7"/>
        <v>20</v>
      </c>
      <c r="F158" s="555"/>
      <c r="G158" s="523"/>
      <c r="I158" s="530" t="s">
        <v>158</v>
      </c>
      <c r="J158" s="531"/>
      <c r="K158" s="533" t="s">
        <v>887</v>
      </c>
      <c r="L158" s="555"/>
      <c r="M158" s="525"/>
    </row>
    <row r="159" spans="3:13" ht="13.5" customHeight="1">
      <c r="C159" s="530" t="s">
        <v>141</v>
      </c>
      <c r="D159" s="531"/>
      <c r="E159" s="532">
        <f t="shared" si="7"/>
        <v>18</v>
      </c>
      <c r="F159" s="555"/>
      <c r="G159" s="523"/>
      <c r="I159" s="530" t="s">
        <v>141</v>
      </c>
      <c r="J159" s="531"/>
      <c r="K159" s="533" t="s">
        <v>858</v>
      </c>
      <c r="L159" s="555"/>
      <c r="M159" s="525"/>
    </row>
    <row r="160" spans="3:13" ht="13.5" customHeight="1">
      <c r="C160" s="530" t="s">
        <v>159</v>
      </c>
      <c r="D160" s="531"/>
      <c r="E160" s="532">
        <f t="shared" si="7"/>
        <v>13</v>
      </c>
      <c r="F160" s="555"/>
      <c r="G160" s="523"/>
      <c r="I160" s="530" t="s">
        <v>159</v>
      </c>
      <c r="J160" s="531"/>
      <c r="K160" s="533" t="s">
        <v>3</v>
      </c>
      <c r="L160" s="555"/>
      <c r="M160" s="525"/>
    </row>
    <row r="161" spans="3:13" ht="13.5" customHeight="1">
      <c r="C161" s="538" t="s">
        <v>819</v>
      </c>
      <c r="D161" s="539"/>
      <c r="E161" s="540">
        <f t="shared" si="7"/>
        <v>25</v>
      </c>
      <c r="F161" s="558"/>
      <c r="G161" s="542"/>
      <c r="I161" s="538" t="s">
        <v>819</v>
      </c>
      <c r="J161" s="539"/>
      <c r="K161" s="543" t="s">
        <v>860</v>
      </c>
      <c r="L161" s="558"/>
      <c r="M161" s="544"/>
    </row>
    <row r="162" ht="22.5" customHeight="1"/>
    <row r="163" spans="2:13" s="549" customFormat="1" ht="22.5" customHeight="1">
      <c r="B163" s="545"/>
      <c r="C163" s="505" t="s">
        <v>160</v>
      </c>
      <c r="D163" s="563"/>
      <c r="E163" s="564"/>
      <c r="F163" s="563"/>
      <c r="G163" s="565"/>
      <c r="I163" s="505" t="s">
        <v>160</v>
      </c>
      <c r="J163" s="563"/>
      <c r="K163" s="566"/>
      <c r="L163" s="563"/>
      <c r="M163" s="567"/>
    </row>
    <row r="164" spans="2:13" ht="13.5" customHeight="1">
      <c r="B164" s="497">
        <v>223</v>
      </c>
      <c r="C164" s="512" t="s">
        <v>161</v>
      </c>
      <c r="D164" s="513">
        <v>227</v>
      </c>
      <c r="E164" s="514">
        <f>ROUND(K164*2.8,0)</f>
        <v>25</v>
      </c>
      <c r="F164" s="559" t="s">
        <v>162</v>
      </c>
      <c r="G164" s="515">
        <f>ROUND(M164*2.8,0)</f>
        <v>28</v>
      </c>
      <c r="I164" s="516" t="s">
        <v>161</v>
      </c>
      <c r="J164" s="517">
        <v>227</v>
      </c>
      <c r="K164" s="518">
        <v>9</v>
      </c>
      <c r="L164" s="559" t="s">
        <v>162</v>
      </c>
      <c r="M164" s="519">
        <v>10</v>
      </c>
    </row>
    <row r="165" spans="2:13" ht="13.5" customHeight="1">
      <c r="B165" s="497">
        <v>224</v>
      </c>
      <c r="C165" s="520" t="s">
        <v>163</v>
      </c>
      <c r="D165" s="521">
        <v>228</v>
      </c>
      <c r="E165" s="522">
        <f>ROUND(K165*2.8,0)</f>
        <v>34</v>
      </c>
      <c r="F165" s="555" t="s">
        <v>164</v>
      </c>
      <c r="G165" s="523">
        <f>ROUND(M165*2.8,0)</f>
        <v>34</v>
      </c>
      <c r="I165" s="520" t="s">
        <v>163</v>
      </c>
      <c r="J165" s="521">
        <v>228</v>
      </c>
      <c r="K165" s="524">
        <v>12</v>
      </c>
      <c r="L165" s="555" t="s">
        <v>164</v>
      </c>
      <c r="M165" s="525">
        <v>12</v>
      </c>
    </row>
    <row r="166" spans="2:13" ht="22.5" customHeight="1">
      <c r="B166" s="497">
        <v>225</v>
      </c>
      <c r="C166" s="520" t="s">
        <v>165</v>
      </c>
      <c r="D166" s="521">
        <v>229</v>
      </c>
      <c r="E166" s="522">
        <f>ROUND(K166*2.8,0)</f>
        <v>20</v>
      </c>
      <c r="F166" s="568" t="s">
        <v>166</v>
      </c>
      <c r="G166" s="528"/>
      <c r="I166" s="526" t="s">
        <v>165</v>
      </c>
      <c r="J166" s="527">
        <v>229</v>
      </c>
      <c r="K166" s="529">
        <v>7</v>
      </c>
      <c r="L166" s="568" t="s">
        <v>166</v>
      </c>
      <c r="M166" s="535"/>
    </row>
    <row r="167" spans="3:13" ht="13.5" customHeight="1">
      <c r="C167" s="520" t="s">
        <v>167</v>
      </c>
      <c r="D167" s="521"/>
      <c r="E167" s="522">
        <f>ROUND(K167*2.8,0)</f>
        <v>28</v>
      </c>
      <c r="F167" s="530" t="s">
        <v>168</v>
      </c>
      <c r="G167" s="532">
        <f>ROUND(M167*2.8,0)</f>
        <v>22</v>
      </c>
      <c r="I167" s="520" t="s">
        <v>167</v>
      </c>
      <c r="J167" s="521"/>
      <c r="K167" s="524">
        <v>10</v>
      </c>
      <c r="L167" s="520" t="s">
        <v>168</v>
      </c>
      <c r="M167" s="525" t="s">
        <v>887</v>
      </c>
    </row>
    <row r="168" spans="2:13" ht="13.5" customHeight="1">
      <c r="B168" s="497">
        <v>226</v>
      </c>
      <c r="C168" s="541" t="s">
        <v>169</v>
      </c>
      <c r="D168" s="560"/>
      <c r="E168" s="561">
        <f>ROUND(K168*2.8,0)</f>
        <v>34</v>
      </c>
      <c r="F168" s="538" t="s">
        <v>819</v>
      </c>
      <c r="G168" s="540">
        <f>ROUND(M168*2.8,0)</f>
        <v>28</v>
      </c>
      <c r="I168" s="541" t="s">
        <v>169</v>
      </c>
      <c r="J168" s="560"/>
      <c r="K168" s="562">
        <v>12</v>
      </c>
      <c r="L168" s="541" t="s">
        <v>819</v>
      </c>
      <c r="M168" s="544" t="s">
        <v>860</v>
      </c>
    </row>
    <row r="169" ht="22.5" customHeight="1"/>
    <row r="170" spans="2:13" s="549" customFormat="1" ht="22.5" customHeight="1">
      <c r="B170" s="545"/>
      <c r="C170" s="505" t="s">
        <v>170</v>
      </c>
      <c r="D170" s="563"/>
      <c r="E170" s="564"/>
      <c r="F170" s="563"/>
      <c r="G170" s="565"/>
      <c r="I170" s="505" t="s">
        <v>170</v>
      </c>
      <c r="J170" s="563"/>
      <c r="K170" s="566"/>
      <c r="L170" s="563"/>
      <c r="M170" s="567"/>
    </row>
    <row r="171" spans="2:13" ht="13.5" customHeight="1">
      <c r="B171" s="497">
        <v>211</v>
      </c>
      <c r="C171" s="512" t="s">
        <v>171</v>
      </c>
      <c r="D171" s="513" t="s">
        <v>172</v>
      </c>
      <c r="E171" s="514">
        <f>ROUND(K171*2.2,0)</f>
        <v>31</v>
      </c>
      <c r="F171" s="559" t="s">
        <v>173</v>
      </c>
      <c r="G171" s="515">
        <f aca="true" t="shared" si="8" ref="G171:G178">ROUND(M171*2.2,0)</f>
        <v>26</v>
      </c>
      <c r="I171" s="516" t="s">
        <v>171</v>
      </c>
      <c r="J171" s="517" t="s">
        <v>172</v>
      </c>
      <c r="K171" s="518" t="s">
        <v>870</v>
      </c>
      <c r="L171" s="559" t="s">
        <v>173</v>
      </c>
      <c r="M171" s="519" t="s">
        <v>852</v>
      </c>
    </row>
    <row r="172" spans="2:13" ht="13.5" customHeight="1">
      <c r="B172" s="497">
        <v>212</v>
      </c>
      <c r="C172" s="520" t="s">
        <v>174</v>
      </c>
      <c r="D172" s="521">
        <v>219</v>
      </c>
      <c r="E172" s="522">
        <f aca="true" t="shared" si="9" ref="E172:E179">ROUND(K172*2.2,0)</f>
        <v>22</v>
      </c>
      <c r="F172" s="555" t="s">
        <v>175</v>
      </c>
      <c r="G172" s="523">
        <f t="shared" si="8"/>
        <v>22</v>
      </c>
      <c r="I172" s="520" t="s">
        <v>174</v>
      </c>
      <c r="J172" s="521">
        <v>219</v>
      </c>
      <c r="K172" s="524" t="s">
        <v>860</v>
      </c>
      <c r="L172" s="555" t="s">
        <v>175</v>
      </c>
      <c r="M172" s="525" t="s">
        <v>860</v>
      </c>
    </row>
    <row r="173" spans="2:13" ht="13.5" customHeight="1">
      <c r="B173" s="497">
        <v>213</v>
      </c>
      <c r="C173" s="520" t="s">
        <v>176</v>
      </c>
      <c r="D173" s="521">
        <v>220</v>
      </c>
      <c r="E173" s="522">
        <f t="shared" si="9"/>
        <v>31</v>
      </c>
      <c r="F173" s="555" t="s">
        <v>177</v>
      </c>
      <c r="G173" s="523">
        <f t="shared" si="8"/>
        <v>22</v>
      </c>
      <c r="I173" s="520" t="s">
        <v>176</v>
      </c>
      <c r="J173" s="521">
        <v>220</v>
      </c>
      <c r="K173" s="524" t="s">
        <v>870</v>
      </c>
      <c r="L173" s="555" t="s">
        <v>177</v>
      </c>
      <c r="M173" s="525" t="s">
        <v>860</v>
      </c>
    </row>
    <row r="174" spans="2:13" ht="13.5" customHeight="1">
      <c r="B174" s="497">
        <v>214</v>
      </c>
      <c r="C174" s="520" t="s">
        <v>178</v>
      </c>
      <c r="D174" s="521">
        <v>221</v>
      </c>
      <c r="E174" s="522">
        <f t="shared" si="9"/>
        <v>26</v>
      </c>
      <c r="F174" s="555" t="s">
        <v>179</v>
      </c>
      <c r="G174" s="523">
        <f t="shared" si="8"/>
        <v>33</v>
      </c>
      <c r="I174" s="520" t="s">
        <v>178</v>
      </c>
      <c r="J174" s="521">
        <v>221</v>
      </c>
      <c r="K174" s="524" t="s">
        <v>852</v>
      </c>
      <c r="L174" s="555" t="s">
        <v>179</v>
      </c>
      <c r="M174" s="525" t="s">
        <v>156</v>
      </c>
    </row>
    <row r="175" spans="2:13" ht="13.5" customHeight="1">
      <c r="B175" s="497">
        <v>215</v>
      </c>
      <c r="C175" s="520" t="s">
        <v>180</v>
      </c>
      <c r="D175" s="521">
        <v>222</v>
      </c>
      <c r="E175" s="522">
        <f t="shared" si="9"/>
        <v>31</v>
      </c>
      <c r="F175" s="555" t="s">
        <v>181</v>
      </c>
      <c r="G175" s="523">
        <f t="shared" si="8"/>
        <v>22</v>
      </c>
      <c r="I175" s="520" t="s">
        <v>180</v>
      </c>
      <c r="J175" s="521">
        <v>222</v>
      </c>
      <c r="K175" s="524" t="s">
        <v>870</v>
      </c>
      <c r="L175" s="555" t="s">
        <v>181</v>
      </c>
      <c r="M175" s="525" t="s">
        <v>860</v>
      </c>
    </row>
    <row r="176" spans="2:13" ht="13.5" customHeight="1">
      <c r="B176" s="497">
        <v>216</v>
      </c>
      <c r="C176" s="520" t="s">
        <v>182</v>
      </c>
      <c r="D176" s="521">
        <v>231</v>
      </c>
      <c r="E176" s="522">
        <f t="shared" si="9"/>
        <v>31</v>
      </c>
      <c r="F176" s="555" t="s">
        <v>183</v>
      </c>
      <c r="G176" s="523">
        <f t="shared" si="8"/>
        <v>18</v>
      </c>
      <c r="I176" s="520" t="s">
        <v>182</v>
      </c>
      <c r="J176" s="521">
        <v>231</v>
      </c>
      <c r="K176" s="524" t="s">
        <v>870</v>
      </c>
      <c r="L176" s="555" t="s">
        <v>183</v>
      </c>
      <c r="M176" s="525" t="s">
        <v>887</v>
      </c>
    </row>
    <row r="177" spans="2:13" ht="13.5" customHeight="1">
      <c r="B177" s="497">
        <v>217</v>
      </c>
      <c r="C177" s="520" t="s">
        <v>184</v>
      </c>
      <c r="D177" s="521" t="s">
        <v>185</v>
      </c>
      <c r="E177" s="522">
        <f t="shared" si="9"/>
        <v>31</v>
      </c>
      <c r="F177" s="555" t="s">
        <v>186</v>
      </c>
      <c r="G177" s="523">
        <f t="shared" si="8"/>
        <v>18</v>
      </c>
      <c r="I177" s="520" t="s">
        <v>184</v>
      </c>
      <c r="J177" s="521" t="s">
        <v>185</v>
      </c>
      <c r="K177" s="524" t="s">
        <v>870</v>
      </c>
      <c r="L177" s="555" t="s">
        <v>186</v>
      </c>
      <c r="M177" s="525" t="s">
        <v>887</v>
      </c>
    </row>
    <row r="178" spans="3:13" ht="21.75" customHeight="1">
      <c r="C178" s="520" t="s">
        <v>187</v>
      </c>
      <c r="D178" s="521"/>
      <c r="E178" s="522">
        <f t="shared" si="9"/>
        <v>24</v>
      </c>
      <c r="F178" s="555" t="s">
        <v>188</v>
      </c>
      <c r="G178" s="523">
        <f t="shared" si="8"/>
        <v>22</v>
      </c>
      <c r="I178" s="526" t="s">
        <v>187</v>
      </c>
      <c r="J178" s="527"/>
      <c r="K178" s="529" t="s">
        <v>5</v>
      </c>
      <c r="L178" s="568" t="s">
        <v>188</v>
      </c>
      <c r="M178" s="535" t="s">
        <v>860</v>
      </c>
    </row>
    <row r="179" spans="2:13" ht="13.5" customHeight="1">
      <c r="B179" s="497">
        <v>218</v>
      </c>
      <c r="C179" s="541" t="s">
        <v>189</v>
      </c>
      <c r="D179" s="560">
        <v>232</v>
      </c>
      <c r="E179" s="561">
        <f t="shared" si="9"/>
        <v>15</v>
      </c>
      <c r="F179" s="558"/>
      <c r="G179" s="542"/>
      <c r="I179" s="541" t="s">
        <v>189</v>
      </c>
      <c r="J179" s="560">
        <v>232</v>
      </c>
      <c r="K179" s="562" t="s">
        <v>858</v>
      </c>
      <c r="L179" s="558"/>
      <c r="M179" s="544"/>
    </row>
    <row r="180" ht="22.5" customHeight="1"/>
    <row r="181" spans="2:13" s="549" customFormat="1" ht="22.5" customHeight="1">
      <c r="B181" s="545"/>
      <c r="C181" s="505" t="s">
        <v>190</v>
      </c>
      <c r="D181" s="563"/>
      <c r="E181" s="564"/>
      <c r="F181" s="563"/>
      <c r="G181" s="565"/>
      <c r="I181" s="505" t="s">
        <v>190</v>
      </c>
      <c r="J181" s="563"/>
      <c r="K181" s="566"/>
      <c r="L181" s="563"/>
      <c r="M181" s="567"/>
    </row>
    <row r="182" spans="2:13" ht="13.5" customHeight="1">
      <c r="B182" s="497">
        <v>234</v>
      </c>
      <c r="C182" s="512" t="s">
        <v>191</v>
      </c>
      <c r="D182" s="513">
        <v>244</v>
      </c>
      <c r="E182" s="514">
        <f>ROUND(K182*2.2,0)</f>
        <v>29</v>
      </c>
      <c r="F182" s="552" t="s">
        <v>192</v>
      </c>
      <c r="G182" s="554"/>
      <c r="I182" s="516" t="s">
        <v>191</v>
      </c>
      <c r="J182" s="517">
        <v>244</v>
      </c>
      <c r="K182" s="518" t="s">
        <v>841</v>
      </c>
      <c r="L182" s="552" t="s">
        <v>192</v>
      </c>
      <c r="M182" s="569"/>
    </row>
    <row r="183" spans="2:13" ht="13.5" customHeight="1">
      <c r="B183" s="497">
        <v>235</v>
      </c>
      <c r="C183" s="520" t="s">
        <v>193</v>
      </c>
      <c r="D183" s="521">
        <v>245</v>
      </c>
      <c r="E183" s="522">
        <f aca="true" t="shared" si="10" ref="E183:E196">ROUND(K183*2.2,0)</f>
        <v>26</v>
      </c>
      <c r="F183" s="530" t="s">
        <v>194</v>
      </c>
      <c r="G183" s="532">
        <f aca="true" t="shared" si="11" ref="G183:G193">ROUND(M183*2.2,0)</f>
        <v>15</v>
      </c>
      <c r="I183" s="520" t="s">
        <v>193</v>
      </c>
      <c r="J183" s="521">
        <v>245</v>
      </c>
      <c r="K183" s="524" t="s">
        <v>852</v>
      </c>
      <c r="L183" s="530" t="s">
        <v>194</v>
      </c>
      <c r="M183" s="536" t="s">
        <v>858</v>
      </c>
    </row>
    <row r="184" spans="2:13" ht="13.5" customHeight="1">
      <c r="B184" s="497">
        <v>236</v>
      </c>
      <c r="C184" s="520" t="s">
        <v>195</v>
      </c>
      <c r="D184" s="521" t="s">
        <v>196</v>
      </c>
      <c r="E184" s="522">
        <f t="shared" si="10"/>
        <v>24</v>
      </c>
      <c r="F184" s="516" t="s">
        <v>819</v>
      </c>
      <c r="G184" s="534">
        <f t="shared" si="11"/>
        <v>24</v>
      </c>
      <c r="I184" s="520" t="s">
        <v>195</v>
      </c>
      <c r="J184" s="521" t="s">
        <v>196</v>
      </c>
      <c r="K184" s="524" t="s">
        <v>5</v>
      </c>
      <c r="L184" s="516" t="s">
        <v>819</v>
      </c>
      <c r="M184" s="537" t="s">
        <v>5</v>
      </c>
    </row>
    <row r="185" spans="2:13" ht="13.5" customHeight="1">
      <c r="B185" s="497">
        <v>237</v>
      </c>
      <c r="C185" s="520" t="s">
        <v>197</v>
      </c>
      <c r="D185" s="521">
        <v>246</v>
      </c>
      <c r="E185" s="522">
        <f t="shared" si="10"/>
        <v>26</v>
      </c>
      <c r="F185" s="520" t="s">
        <v>198</v>
      </c>
      <c r="G185" s="523">
        <f t="shared" si="11"/>
        <v>26</v>
      </c>
      <c r="I185" s="520" t="s">
        <v>197</v>
      </c>
      <c r="J185" s="521">
        <v>246</v>
      </c>
      <c r="K185" s="524" t="s">
        <v>852</v>
      </c>
      <c r="L185" s="520" t="s">
        <v>198</v>
      </c>
      <c r="M185" s="525" t="s">
        <v>852</v>
      </c>
    </row>
    <row r="186" spans="2:13" ht="13.5" customHeight="1">
      <c r="B186" s="497" t="s">
        <v>199</v>
      </c>
      <c r="C186" s="520" t="s">
        <v>200</v>
      </c>
      <c r="D186" s="521">
        <v>247</v>
      </c>
      <c r="E186" s="522">
        <f t="shared" si="10"/>
        <v>22</v>
      </c>
      <c r="F186" s="520" t="s">
        <v>201</v>
      </c>
      <c r="G186" s="523">
        <f t="shared" si="11"/>
        <v>26</v>
      </c>
      <c r="I186" s="520" t="s">
        <v>200</v>
      </c>
      <c r="J186" s="521">
        <v>247</v>
      </c>
      <c r="K186" s="524" t="s">
        <v>860</v>
      </c>
      <c r="L186" s="520" t="s">
        <v>201</v>
      </c>
      <c r="M186" s="525" t="s">
        <v>852</v>
      </c>
    </row>
    <row r="187" spans="2:13" ht="13.5" customHeight="1">
      <c r="B187" s="497">
        <v>238</v>
      </c>
      <c r="C187" s="520" t="s">
        <v>202</v>
      </c>
      <c r="D187" s="521">
        <v>248</v>
      </c>
      <c r="E187" s="522">
        <f t="shared" si="10"/>
        <v>24</v>
      </c>
      <c r="F187" s="520" t="s">
        <v>203</v>
      </c>
      <c r="G187" s="523">
        <f t="shared" si="11"/>
        <v>24</v>
      </c>
      <c r="I187" s="520" t="s">
        <v>202</v>
      </c>
      <c r="J187" s="521">
        <v>248</v>
      </c>
      <c r="K187" s="524" t="s">
        <v>5</v>
      </c>
      <c r="L187" s="520" t="s">
        <v>203</v>
      </c>
      <c r="M187" s="525" t="s">
        <v>5</v>
      </c>
    </row>
    <row r="188" spans="2:13" ht="13.5" customHeight="1">
      <c r="B188" s="497">
        <v>239</v>
      </c>
      <c r="C188" s="520" t="s">
        <v>204</v>
      </c>
      <c r="D188" s="521">
        <v>250</v>
      </c>
      <c r="E188" s="522">
        <f t="shared" si="10"/>
        <v>31</v>
      </c>
      <c r="F188" s="520" t="s">
        <v>205</v>
      </c>
      <c r="G188" s="523">
        <f t="shared" si="11"/>
        <v>29</v>
      </c>
      <c r="I188" s="520" t="s">
        <v>204</v>
      </c>
      <c r="J188" s="521">
        <v>250</v>
      </c>
      <c r="K188" s="524" t="s">
        <v>870</v>
      </c>
      <c r="L188" s="520" t="s">
        <v>205</v>
      </c>
      <c r="M188" s="525" t="s">
        <v>841</v>
      </c>
    </row>
    <row r="189" spans="2:13" ht="13.5" customHeight="1">
      <c r="B189" s="497">
        <v>240</v>
      </c>
      <c r="C189" s="520" t="s">
        <v>206</v>
      </c>
      <c r="D189" s="521">
        <v>251</v>
      </c>
      <c r="E189" s="522">
        <f t="shared" si="10"/>
        <v>29</v>
      </c>
      <c r="F189" s="526" t="s">
        <v>207</v>
      </c>
      <c r="G189" s="528"/>
      <c r="I189" s="520" t="s">
        <v>206</v>
      </c>
      <c r="J189" s="521">
        <v>251</v>
      </c>
      <c r="K189" s="524" t="s">
        <v>841</v>
      </c>
      <c r="L189" s="526" t="s">
        <v>207</v>
      </c>
      <c r="M189" s="535"/>
    </row>
    <row r="190" spans="2:13" ht="13.5" customHeight="1">
      <c r="B190" s="497">
        <v>241</v>
      </c>
      <c r="C190" s="520" t="s">
        <v>208</v>
      </c>
      <c r="D190" s="521" t="s">
        <v>209</v>
      </c>
      <c r="E190" s="522">
        <f t="shared" si="10"/>
        <v>24</v>
      </c>
      <c r="F190" s="530" t="s">
        <v>890</v>
      </c>
      <c r="G190" s="532">
        <f t="shared" si="11"/>
        <v>15</v>
      </c>
      <c r="I190" s="520" t="s">
        <v>208</v>
      </c>
      <c r="J190" s="521" t="s">
        <v>209</v>
      </c>
      <c r="K190" s="524" t="s">
        <v>5</v>
      </c>
      <c r="L190" s="530" t="s">
        <v>890</v>
      </c>
      <c r="M190" s="536" t="s">
        <v>858</v>
      </c>
    </row>
    <row r="191" spans="2:13" ht="13.5" customHeight="1">
      <c r="B191" s="497">
        <v>242</v>
      </c>
      <c r="C191" s="520" t="s">
        <v>210</v>
      </c>
      <c r="D191" s="521">
        <v>252</v>
      </c>
      <c r="E191" s="522">
        <f t="shared" si="10"/>
        <v>31</v>
      </c>
      <c r="F191" s="516" t="s">
        <v>819</v>
      </c>
      <c r="G191" s="534">
        <f t="shared" si="11"/>
        <v>26</v>
      </c>
      <c r="I191" s="520" t="s">
        <v>210</v>
      </c>
      <c r="J191" s="521">
        <v>252</v>
      </c>
      <c r="K191" s="524" t="s">
        <v>870</v>
      </c>
      <c r="L191" s="516" t="s">
        <v>819</v>
      </c>
      <c r="M191" s="537" t="s">
        <v>852</v>
      </c>
    </row>
    <row r="192" spans="3:13" ht="13.5" customHeight="1">
      <c r="C192" s="520" t="s">
        <v>211</v>
      </c>
      <c r="D192" s="521"/>
      <c r="E192" s="522">
        <f t="shared" si="10"/>
        <v>26</v>
      </c>
      <c r="F192" s="520" t="s">
        <v>212</v>
      </c>
      <c r="G192" s="523">
        <f t="shared" si="11"/>
        <v>24</v>
      </c>
      <c r="I192" s="520" t="s">
        <v>211</v>
      </c>
      <c r="J192" s="521"/>
      <c r="K192" s="524" t="s">
        <v>852</v>
      </c>
      <c r="L192" s="520" t="s">
        <v>212</v>
      </c>
      <c r="M192" s="525" t="s">
        <v>5</v>
      </c>
    </row>
    <row r="193" spans="3:13" ht="13.5" customHeight="1">
      <c r="C193" s="520" t="s">
        <v>213</v>
      </c>
      <c r="D193" s="521"/>
      <c r="E193" s="522">
        <f t="shared" si="10"/>
        <v>15</v>
      </c>
      <c r="F193" s="520" t="s">
        <v>214</v>
      </c>
      <c r="G193" s="523">
        <f t="shared" si="11"/>
        <v>33</v>
      </c>
      <c r="I193" s="520" t="s">
        <v>213</v>
      </c>
      <c r="J193" s="521"/>
      <c r="K193" s="524" t="s">
        <v>858</v>
      </c>
      <c r="L193" s="520" t="s">
        <v>214</v>
      </c>
      <c r="M193" s="525" t="s">
        <v>156</v>
      </c>
    </row>
    <row r="194" spans="3:13" ht="13.5" customHeight="1">
      <c r="C194" s="526" t="s">
        <v>215</v>
      </c>
      <c r="D194" s="527"/>
      <c r="E194" s="528"/>
      <c r="F194" s="520"/>
      <c r="G194" s="523"/>
      <c r="I194" s="526" t="s">
        <v>215</v>
      </c>
      <c r="J194" s="527"/>
      <c r="K194" s="529"/>
      <c r="L194" s="520"/>
      <c r="M194" s="525"/>
    </row>
    <row r="195" spans="3:13" ht="13.5" customHeight="1">
      <c r="C195" s="530" t="s">
        <v>194</v>
      </c>
      <c r="D195" s="531"/>
      <c r="E195" s="532">
        <f t="shared" si="10"/>
        <v>15</v>
      </c>
      <c r="F195" s="520"/>
      <c r="G195" s="523"/>
      <c r="I195" s="530" t="s">
        <v>194</v>
      </c>
      <c r="J195" s="531"/>
      <c r="K195" s="533" t="s">
        <v>858</v>
      </c>
      <c r="L195" s="520"/>
      <c r="M195" s="525"/>
    </row>
    <row r="196" spans="2:13" ht="13.5" customHeight="1">
      <c r="B196" s="497">
        <v>243</v>
      </c>
      <c r="C196" s="538" t="s">
        <v>819</v>
      </c>
      <c r="D196" s="539"/>
      <c r="E196" s="540">
        <f t="shared" si="10"/>
        <v>20</v>
      </c>
      <c r="F196" s="541"/>
      <c r="G196" s="542"/>
      <c r="I196" s="538" t="s">
        <v>819</v>
      </c>
      <c r="J196" s="539"/>
      <c r="K196" s="543" t="s">
        <v>821</v>
      </c>
      <c r="L196" s="541"/>
      <c r="M196" s="544"/>
    </row>
    <row r="197" ht="22.5" customHeight="1"/>
    <row r="198" spans="2:13" s="549" customFormat="1" ht="22.5" customHeight="1">
      <c r="B198" s="545"/>
      <c r="C198" s="505" t="s">
        <v>216</v>
      </c>
      <c r="D198" s="563"/>
      <c r="E198" s="564"/>
      <c r="F198" s="563"/>
      <c r="G198" s="565"/>
      <c r="I198" s="505" t="s">
        <v>216</v>
      </c>
      <c r="J198" s="563"/>
      <c r="K198" s="566"/>
      <c r="L198" s="563"/>
      <c r="M198" s="567"/>
    </row>
    <row r="199" spans="2:13" ht="13.5" customHeight="1">
      <c r="B199" s="497">
        <v>253</v>
      </c>
      <c r="C199" s="512" t="s">
        <v>223</v>
      </c>
      <c r="D199" s="513">
        <v>263</v>
      </c>
      <c r="E199" s="514">
        <f>ROUND(K199*2.3,0)</f>
        <v>28</v>
      </c>
      <c r="F199" s="559" t="s">
        <v>224</v>
      </c>
      <c r="G199" s="515">
        <f aca="true" t="shared" si="12" ref="G199:G209">ROUND(M199*2.3,0)</f>
        <v>23</v>
      </c>
      <c r="I199" s="516" t="s">
        <v>223</v>
      </c>
      <c r="J199" s="517">
        <v>263</v>
      </c>
      <c r="K199" s="518" t="s">
        <v>852</v>
      </c>
      <c r="L199" s="559" t="s">
        <v>224</v>
      </c>
      <c r="M199" s="519" t="s">
        <v>860</v>
      </c>
    </row>
    <row r="200" spans="2:13" ht="13.5" customHeight="1">
      <c r="B200" s="497">
        <v>254</v>
      </c>
      <c r="C200" s="520" t="s">
        <v>225</v>
      </c>
      <c r="D200" s="521" t="s">
        <v>226</v>
      </c>
      <c r="E200" s="522">
        <f aca="true" t="shared" si="13" ref="E200:E209">ROUND(K200*2.3,0)</f>
        <v>25</v>
      </c>
      <c r="F200" s="555" t="s">
        <v>227</v>
      </c>
      <c r="G200" s="523">
        <f t="shared" si="12"/>
        <v>25</v>
      </c>
      <c r="I200" s="520" t="s">
        <v>225</v>
      </c>
      <c r="J200" s="521" t="s">
        <v>226</v>
      </c>
      <c r="K200" s="524" t="s">
        <v>5</v>
      </c>
      <c r="L200" s="555" t="s">
        <v>227</v>
      </c>
      <c r="M200" s="525" t="s">
        <v>5</v>
      </c>
    </row>
    <row r="201" spans="2:13" ht="13.5" customHeight="1">
      <c r="B201" s="497">
        <v>255</v>
      </c>
      <c r="C201" s="520" t="s">
        <v>228</v>
      </c>
      <c r="D201" s="521">
        <v>264</v>
      </c>
      <c r="E201" s="522">
        <f t="shared" si="13"/>
        <v>28</v>
      </c>
      <c r="F201" s="555" t="s">
        <v>229</v>
      </c>
      <c r="G201" s="523">
        <f t="shared" si="12"/>
        <v>30</v>
      </c>
      <c r="I201" s="520" t="s">
        <v>228</v>
      </c>
      <c r="J201" s="521">
        <v>264</v>
      </c>
      <c r="K201" s="524" t="s">
        <v>852</v>
      </c>
      <c r="L201" s="555" t="s">
        <v>229</v>
      </c>
      <c r="M201" s="525" t="s">
        <v>841</v>
      </c>
    </row>
    <row r="202" spans="2:13" ht="13.5" customHeight="1">
      <c r="B202" s="497">
        <v>256</v>
      </c>
      <c r="C202" s="520" t="s">
        <v>230</v>
      </c>
      <c r="D202" s="521">
        <v>265</v>
      </c>
      <c r="E202" s="522">
        <f t="shared" si="13"/>
        <v>25</v>
      </c>
      <c r="F202" s="555" t="s">
        <v>231</v>
      </c>
      <c r="G202" s="523">
        <f t="shared" si="12"/>
        <v>25</v>
      </c>
      <c r="I202" s="520" t="s">
        <v>230</v>
      </c>
      <c r="J202" s="521">
        <v>265</v>
      </c>
      <c r="K202" s="524" t="s">
        <v>5</v>
      </c>
      <c r="L202" s="555" t="s">
        <v>231</v>
      </c>
      <c r="M202" s="525" t="s">
        <v>5</v>
      </c>
    </row>
    <row r="203" spans="2:13" ht="22.5" customHeight="1">
      <c r="B203" s="497">
        <v>257</v>
      </c>
      <c r="C203" s="520" t="s">
        <v>232</v>
      </c>
      <c r="D203" s="521">
        <v>266</v>
      </c>
      <c r="E203" s="522">
        <f t="shared" si="13"/>
        <v>23</v>
      </c>
      <c r="F203" s="555" t="s">
        <v>233</v>
      </c>
      <c r="G203" s="523">
        <f t="shared" si="12"/>
        <v>30</v>
      </c>
      <c r="I203" s="520" t="s">
        <v>232</v>
      </c>
      <c r="J203" s="521">
        <v>266</v>
      </c>
      <c r="K203" s="524" t="s">
        <v>860</v>
      </c>
      <c r="L203" s="555" t="s">
        <v>233</v>
      </c>
      <c r="M203" s="525" t="s">
        <v>841</v>
      </c>
    </row>
    <row r="204" spans="2:13" ht="23.25" customHeight="1">
      <c r="B204" s="497">
        <v>258</v>
      </c>
      <c r="C204" s="520" t="s">
        <v>234</v>
      </c>
      <c r="D204" s="521">
        <v>267</v>
      </c>
      <c r="E204" s="522">
        <f t="shared" si="13"/>
        <v>28</v>
      </c>
      <c r="F204" s="555" t="s">
        <v>235</v>
      </c>
      <c r="G204" s="523">
        <f t="shared" si="12"/>
        <v>25</v>
      </c>
      <c r="I204" s="520" t="s">
        <v>234</v>
      </c>
      <c r="J204" s="521">
        <v>267</v>
      </c>
      <c r="K204" s="524" t="s">
        <v>852</v>
      </c>
      <c r="L204" s="555" t="s">
        <v>235</v>
      </c>
      <c r="M204" s="525" t="s">
        <v>5</v>
      </c>
    </row>
    <row r="205" spans="2:13" ht="13.5" customHeight="1">
      <c r="B205" s="497">
        <v>259</v>
      </c>
      <c r="C205" s="520" t="s">
        <v>236</v>
      </c>
      <c r="D205" s="521">
        <v>292</v>
      </c>
      <c r="E205" s="522">
        <f t="shared" si="13"/>
        <v>23</v>
      </c>
      <c r="F205" s="555" t="s">
        <v>237</v>
      </c>
      <c r="G205" s="523">
        <f t="shared" si="12"/>
        <v>23</v>
      </c>
      <c r="I205" s="520" t="s">
        <v>236</v>
      </c>
      <c r="J205" s="521">
        <v>292</v>
      </c>
      <c r="K205" s="524" t="s">
        <v>860</v>
      </c>
      <c r="L205" s="555" t="s">
        <v>237</v>
      </c>
      <c r="M205" s="525" t="s">
        <v>860</v>
      </c>
    </row>
    <row r="206" spans="2:13" ht="23.25" customHeight="1">
      <c r="B206" s="497">
        <v>260</v>
      </c>
      <c r="C206" s="520" t="s">
        <v>238</v>
      </c>
      <c r="D206" s="521">
        <v>293</v>
      </c>
      <c r="E206" s="522">
        <f t="shared" si="13"/>
        <v>28</v>
      </c>
      <c r="F206" s="555" t="s">
        <v>239</v>
      </c>
      <c r="G206" s="523">
        <f t="shared" si="12"/>
        <v>28</v>
      </c>
      <c r="I206" s="520" t="s">
        <v>238</v>
      </c>
      <c r="J206" s="521">
        <v>293</v>
      </c>
      <c r="K206" s="524" t="s">
        <v>852</v>
      </c>
      <c r="L206" s="555" t="s">
        <v>239</v>
      </c>
      <c r="M206" s="525" t="s">
        <v>852</v>
      </c>
    </row>
    <row r="207" spans="2:13" ht="13.5" customHeight="1">
      <c r="B207" s="497">
        <v>261</v>
      </c>
      <c r="C207" s="520" t="s">
        <v>240</v>
      </c>
      <c r="D207" s="521">
        <v>294</v>
      </c>
      <c r="E207" s="522">
        <f t="shared" si="13"/>
        <v>28</v>
      </c>
      <c r="F207" s="555" t="s">
        <v>241</v>
      </c>
      <c r="G207" s="523">
        <f t="shared" si="12"/>
        <v>30</v>
      </c>
      <c r="I207" s="520" t="s">
        <v>240</v>
      </c>
      <c r="J207" s="521">
        <v>294</v>
      </c>
      <c r="K207" s="524" t="s">
        <v>852</v>
      </c>
      <c r="L207" s="555" t="s">
        <v>241</v>
      </c>
      <c r="M207" s="525" t="s">
        <v>841</v>
      </c>
    </row>
    <row r="208" spans="2:13" ht="13.5" customHeight="1">
      <c r="B208" s="497" t="s">
        <v>242</v>
      </c>
      <c r="C208" s="520" t="s">
        <v>243</v>
      </c>
      <c r="D208" s="521">
        <v>295</v>
      </c>
      <c r="E208" s="522">
        <f t="shared" si="13"/>
        <v>25</v>
      </c>
      <c r="F208" s="555" t="s">
        <v>244</v>
      </c>
      <c r="G208" s="523">
        <f t="shared" si="12"/>
        <v>32</v>
      </c>
      <c r="I208" s="520" t="s">
        <v>243</v>
      </c>
      <c r="J208" s="521">
        <v>295</v>
      </c>
      <c r="K208" s="524" t="s">
        <v>5</v>
      </c>
      <c r="L208" s="555" t="s">
        <v>244</v>
      </c>
      <c r="M208" s="525" t="s">
        <v>870</v>
      </c>
    </row>
    <row r="209" spans="2:13" ht="22.5" customHeight="1">
      <c r="B209" s="497">
        <v>262</v>
      </c>
      <c r="C209" s="541" t="s">
        <v>245</v>
      </c>
      <c r="D209" s="560">
        <v>296</v>
      </c>
      <c r="E209" s="561">
        <f t="shared" si="13"/>
        <v>23</v>
      </c>
      <c r="F209" s="558" t="s">
        <v>246</v>
      </c>
      <c r="G209" s="542">
        <f t="shared" si="12"/>
        <v>32</v>
      </c>
      <c r="I209" s="541" t="s">
        <v>245</v>
      </c>
      <c r="J209" s="560">
        <v>296</v>
      </c>
      <c r="K209" s="562" t="s">
        <v>860</v>
      </c>
      <c r="L209" s="558" t="s">
        <v>246</v>
      </c>
      <c r="M209" s="544" t="s">
        <v>870</v>
      </c>
    </row>
    <row r="210" ht="22.5" customHeight="1"/>
    <row r="211" spans="2:13" s="549" customFormat="1" ht="22.5" customHeight="1">
      <c r="B211" s="545"/>
      <c r="C211" s="505" t="s">
        <v>247</v>
      </c>
      <c r="D211" s="563"/>
      <c r="E211" s="564"/>
      <c r="F211" s="563"/>
      <c r="G211" s="565"/>
      <c r="I211" s="505" t="s">
        <v>247</v>
      </c>
      <c r="J211" s="563"/>
      <c r="K211" s="566"/>
      <c r="L211" s="563"/>
      <c r="M211" s="567"/>
    </row>
    <row r="212" spans="2:13" ht="22.5" customHeight="1">
      <c r="B212" s="497">
        <v>268</v>
      </c>
      <c r="C212" s="512" t="s">
        <v>248</v>
      </c>
      <c r="D212" s="513">
        <v>272</v>
      </c>
      <c r="E212" s="514">
        <f aca="true" t="shared" si="14" ref="E212:E217">ROUND(K212*2.8,0)</f>
        <v>28</v>
      </c>
      <c r="F212" s="559" t="s">
        <v>249</v>
      </c>
      <c r="G212" s="515">
        <f aca="true" t="shared" si="15" ref="G212:G217">ROUND(M212*2.8,0)</f>
        <v>25</v>
      </c>
      <c r="I212" s="516" t="s">
        <v>248</v>
      </c>
      <c r="J212" s="517">
        <v>272</v>
      </c>
      <c r="K212" s="518" t="s">
        <v>860</v>
      </c>
      <c r="L212" s="559" t="s">
        <v>249</v>
      </c>
      <c r="M212" s="519" t="s">
        <v>821</v>
      </c>
    </row>
    <row r="213" spans="2:13" ht="13.5" customHeight="1">
      <c r="B213" s="497" t="s">
        <v>250</v>
      </c>
      <c r="C213" s="520" t="s">
        <v>251</v>
      </c>
      <c r="D213" s="521" t="s">
        <v>252</v>
      </c>
      <c r="E213" s="522">
        <f t="shared" si="14"/>
        <v>17</v>
      </c>
      <c r="F213" s="555" t="s">
        <v>253</v>
      </c>
      <c r="G213" s="523">
        <f t="shared" si="15"/>
        <v>17</v>
      </c>
      <c r="I213" s="520" t="s">
        <v>251</v>
      </c>
      <c r="J213" s="521" t="s">
        <v>252</v>
      </c>
      <c r="K213" s="524" t="s">
        <v>818</v>
      </c>
      <c r="L213" s="555" t="s">
        <v>253</v>
      </c>
      <c r="M213" s="525" t="s">
        <v>818</v>
      </c>
    </row>
    <row r="214" spans="2:13" ht="13.5" customHeight="1">
      <c r="B214" s="497">
        <v>269</v>
      </c>
      <c r="C214" s="520" t="s">
        <v>254</v>
      </c>
      <c r="D214" s="521" t="s">
        <v>255</v>
      </c>
      <c r="E214" s="522">
        <f t="shared" si="14"/>
        <v>34</v>
      </c>
      <c r="F214" s="555" t="s">
        <v>256</v>
      </c>
      <c r="G214" s="523">
        <f t="shared" si="15"/>
        <v>25</v>
      </c>
      <c r="I214" s="520" t="s">
        <v>254</v>
      </c>
      <c r="J214" s="521" t="s">
        <v>255</v>
      </c>
      <c r="K214" s="524" t="s">
        <v>852</v>
      </c>
      <c r="L214" s="555" t="s">
        <v>256</v>
      </c>
      <c r="M214" s="525" t="s">
        <v>821</v>
      </c>
    </row>
    <row r="215" spans="2:13" ht="13.5" customHeight="1">
      <c r="B215" s="497">
        <v>270</v>
      </c>
      <c r="C215" s="520" t="s">
        <v>257</v>
      </c>
      <c r="D215" s="521">
        <v>273</v>
      </c>
      <c r="E215" s="522">
        <f t="shared" si="14"/>
        <v>22</v>
      </c>
      <c r="F215" s="555" t="s">
        <v>258</v>
      </c>
      <c r="G215" s="523">
        <f t="shared" si="15"/>
        <v>34</v>
      </c>
      <c r="I215" s="520" t="s">
        <v>257</v>
      </c>
      <c r="J215" s="521">
        <v>273</v>
      </c>
      <c r="K215" s="524" t="s">
        <v>887</v>
      </c>
      <c r="L215" s="555" t="s">
        <v>258</v>
      </c>
      <c r="M215" s="525" t="s">
        <v>852</v>
      </c>
    </row>
    <row r="216" spans="2:13" ht="23.25" customHeight="1">
      <c r="B216" s="497">
        <v>271</v>
      </c>
      <c r="C216" s="520" t="s">
        <v>259</v>
      </c>
      <c r="D216" s="521">
        <v>274</v>
      </c>
      <c r="E216" s="522">
        <f t="shared" si="14"/>
        <v>14</v>
      </c>
      <c r="F216" s="555" t="s">
        <v>260</v>
      </c>
      <c r="G216" s="523">
        <f t="shared" si="15"/>
        <v>25</v>
      </c>
      <c r="I216" s="520" t="s">
        <v>259</v>
      </c>
      <c r="J216" s="521">
        <v>274</v>
      </c>
      <c r="K216" s="524" t="s">
        <v>3</v>
      </c>
      <c r="L216" s="555" t="s">
        <v>260</v>
      </c>
      <c r="M216" s="525" t="s">
        <v>821</v>
      </c>
    </row>
    <row r="217" spans="2:13" ht="13.5" customHeight="1">
      <c r="B217" s="497" t="s">
        <v>261</v>
      </c>
      <c r="C217" s="541" t="s">
        <v>262</v>
      </c>
      <c r="D217" s="560" t="s">
        <v>263</v>
      </c>
      <c r="E217" s="561">
        <f t="shared" si="14"/>
        <v>20</v>
      </c>
      <c r="F217" s="558" t="s">
        <v>264</v>
      </c>
      <c r="G217" s="542">
        <f t="shared" si="15"/>
        <v>34</v>
      </c>
      <c r="I217" s="541" t="s">
        <v>262</v>
      </c>
      <c r="J217" s="560" t="s">
        <v>263</v>
      </c>
      <c r="K217" s="562" t="s">
        <v>858</v>
      </c>
      <c r="L217" s="558" t="s">
        <v>264</v>
      </c>
      <c r="M217" s="544" t="s">
        <v>852</v>
      </c>
    </row>
    <row r="218" ht="22.5" customHeight="1"/>
    <row r="219" spans="2:13" s="549" customFormat="1" ht="22.5" customHeight="1">
      <c r="B219" s="545"/>
      <c r="C219" s="505" t="s">
        <v>265</v>
      </c>
      <c r="D219" s="563"/>
      <c r="E219" s="564"/>
      <c r="F219" s="563"/>
      <c r="G219" s="565"/>
      <c r="I219" s="505" t="s">
        <v>265</v>
      </c>
      <c r="J219" s="563"/>
      <c r="K219" s="566"/>
      <c r="L219" s="563"/>
      <c r="M219" s="567"/>
    </row>
    <row r="220" spans="2:13" ht="13.5" customHeight="1">
      <c r="B220" s="497">
        <v>275</v>
      </c>
      <c r="C220" s="512" t="s">
        <v>266</v>
      </c>
      <c r="D220" s="513">
        <v>281</v>
      </c>
      <c r="E220" s="514">
        <f>ROUND(K220*2.2,0)</f>
        <v>22</v>
      </c>
      <c r="F220" s="512" t="s">
        <v>267</v>
      </c>
      <c r="G220" s="515">
        <f aca="true" t="shared" si="16" ref="G220:G226">ROUND(M220*2.2,0)</f>
        <v>26</v>
      </c>
      <c r="I220" s="516" t="s">
        <v>266</v>
      </c>
      <c r="J220" s="517">
        <v>281</v>
      </c>
      <c r="K220" s="518" t="s">
        <v>860</v>
      </c>
      <c r="L220" s="512" t="s">
        <v>267</v>
      </c>
      <c r="M220" s="519" t="s">
        <v>852</v>
      </c>
    </row>
    <row r="221" spans="2:13" ht="13.5" customHeight="1">
      <c r="B221" s="497">
        <v>276</v>
      </c>
      <c r="C221" s="520" t="s">
        <v>268</v>
      </c>
      <c r="D221" s="521">
        <v>282</v>
      </c>
      <c r="E221" s="522">
        <f aca="true" t="shared" si="17" ref="E221:E228">ROUND(K221*2.2,0)</f>
        <v>24</v>
      </c>
      <c r="F221" s="520" t="s">
        <v>269</v>
      </c>
      <c r="G221" s="523">
        <f t="shared" si="16"/>
        <v>29</v>
      </c>
      <c r="I221" s="520" t="s">
        <v>268</v>
      </c>
      <c r="J221" s="521">
        <v>282</v>
      </c>
      <c r="K221" s="524" t="s">
        <v>5</v>
      </c>
      <c r="L221" s="520" t="s">
        <v>269</v>
      </c>
      <c r="M221" s="525" t="s">
        <v>841</v>
      </c>
    </row>
    <row r="222" spans="2:13" ht="13.5" customHeight="1">
      <c r="B222" s="497">
        <v>277</v>
      </c>
      <c r="C222" s="520" t="s">
        <v>270</v>
      </c>
      <c r="D222" s="521">
        <v>283</v>
      </c>
      <c r="E222" s="522">
        <f t="shared" si="17"/>
        <v>26</v>
      </c>
      <c r="F222" s="526" t="s">
        <v>271</v>
      </c>
      <c r="G222" s="528"/>
      <c r="I222" s="520" t="s">
        <v>270</v>
      </c>
      <c r="J222" s="521">
        <v>283</v>
      </c>
      <c r="K222" s="524" t="s">
        <v>852</v>
      </c>
      <c r="L222" s="526" t="s">
        <v>271</v>
      </c>
      <c r="M222" s="535"/>
    </row>
    <row r="223" spans="2:13" ht="22.5" customHeight="1">
      <c r="B223" s="497">
        <v>278</v>
      </c>
      <c r="C223" s="520" t="s">
        <v>272</v>
      </c>
      <c r="D223" s="521">
        <v>284</v>
      </c>
      <c r="E223" s="522">
        <f t="shared" si="17"/>
        <v>22</v>
      </c>
      <c r="F223" s="530" t="s">
        <v>273</v>
      </c>
      <c r="G223" s="532">
        <f t="shared" si="16"/>
        <v>22</v>
      </c>
      <c r="I223" s="520" t="s">
        <v>272</v>
      </c>
      <c r="J223" s="521">
        <v>284</v>
      </c>
      <c r="K223" s="524" t="s">
        <v>860</v>
      </c>
      <c r="L223" s="530" t="s">
        <v>273</v>
      </c>
      <c r="M223" s="536" t="s">
        <v>860</v>
      </c>
    </row>
    <row r="224" spans="2:13" ht="13.5" customHeight="1">
      <c r="B224" s="497">
        <v>279</v>
      </c>
      <c r="C224" s="520" t="s">
        <v>274</v>
      </c>
      <c r="D224" s="521">
        <v>285</v>
      </c>
      <c r="E224" s="522">
        <f t="shared" si="17"/>
        <v>24</v>
      </c>
      <c r="F224" s="516" t="s">
        <v>819</v>
      </c>
      <c r="G224" s="534">
        <f t="shared" si="16"/>
        <v>26</v>
      </c>
      <c r="I224" s="520" t="s">
        <v>274</v>
      </c>
      <c r="J224" s="521">
        <v>285</v>
      </c>
      <c r="K224" s="524" t="s">
        <v>5</v>
      </c>
      <c r="L224" s="516" t="s">
        <v>819</v>
      </c>
      <c r="M224" s="537" t="s">
        <v>852</v>
      </c>
    </row>
    <row r="225" spans="3:13" ht="34.5" customHeight="1">
      <c r="C225" s="520" t="s">
        <v>275</v>
      </c>
      <c r="D225" s="521">
        <v>286</v>
      </c>
      <c r="E225" s="522">
        <f t="shared" si="17"/>
        <v>26</v>
      </c>
      <c r="F225" s="520" t="s">
        <v>276</v>
      </c>
      <c r="G225" s="523">
        <f t="shared" si="16"/>
        <v>22</v>
      </c>
      <c r="I225" s="520" t="s">
        <v>275</v>
      </c>
      <c r="J225" s="521">
        <v>286</v>
      </c>
      <c r="K225" s="524" t="s">
        <v>852</v>
      </c>
      <c r="L225" s="520" t="s">
        <v>276</v>
      </c>
      <c r="M225" s="525" t="s">
        <v>860</v>
      </c>
    </row>
    <row r="226" spans="3:13" ht="13.5" customHeight="1">
      <c r="C226" s="526" t="s">
        <v>277</v>
      </c>
      <c r="D226" s="527"/>
      <c r="E226" s="528"/>
      <c r="F226" s="520" t="s">
        <v>278</v>
      </c>
      <c r="G226" s="523">
        <f t="shared" si="16"/>
        <v>29</v>
      </c>
      <c r="I226" s="526" t="s">
        <v>277</v>
      </c>
      <c r="J226" s="527"/>
      <c r="K226" s="529"/>
      <c r="L226" s="520" t="s">
        <v>278</v>
      </c>
      <c r="M226" s="525" t="s">
        <v>841</v>
      </c>
    </row>
    <row r="227" spans="3:13" ht="13.5" customHeight="1">
      <c r="C227" s="530" t="s">
        <v>279</v>
      </c>
      <c r="D227" s="531"/>
      <c r="E227" s="532">
        <f t="shared" si="17"/>
        <v>15</v>
      </c>
      <c r="F227" s="520"/>
      <c r="G227" s="523"/>
      <c r="I227" s="530" t="s">
        <v>279</v>
      </c>
      <c r="J227" s="531"/>
      <c r="K227" s="533" t="s">
        <v>858</v>
      </c>
      <c r="L227" s="520"/>
      <c r="M227" s="525"/>
    </row>
    <row r="228" spans="2:13" ht="13.5" customHeight="1">
      <c r="B228" s="497">
        <v>280</v>
      </c>
      <c r="C228" s="538" t="s">
        <v>819</v>
      </c>
      <c r="D228" s="539"/>
      <c r="E228" s="540">
        <f t="shared" si="17"/>
        <v>26</v>
      </c>
      <c r="F228" s="570"/>
      <c r="G228" s="571"/>
      <c r="I228" s="538" t="s">
        <v>819</v>
      </c>
      <c r="J228" s="539"/>
      <c r="K228" s="543" t="s">
        <v>852</v>
      </c>
      <c r="L228" s="570"/>
      <c r="M228" s="572"/>
    </row>
    <row r="229" ht="22.5" customHeight="1"/>
    <row r="230" spans="2:13" s="549" customFormat="1" ht="22.5" customHeight="1">
      <c r="B230" s="545"/>
      <c r="C230" s="505" t="s">
        <v>280</v>
      </c>
      <c r="D230" s="563"/>
      <c r="E230" s="564"/>
      <c r="F230" s="563"/>
      <c r="G230" s="565"/>
      <c r="I230" s="505" t="s">
        <v>280</v>
      </c>
      <c r="J230" s="563"/>
      <c r="K230" s="566"/>
      <c r="L230" s="563"/>
      <c r="M230" s="567"/>
    </row>
    <row r="231" spans="2:13" ht="13.5" customHeight="1">
      <c r="B231" s="497">
        <v>287</v>
      </c>
      <c r="C231" s="512" t="s">
        <v>281</v>
      </c>
      <c r="D231" s="513">
        <v>289</v>
      </c>
      <c r="E231" s="514">
        <f>ROUND(K231*2.4,0)</f>
        <v>26</v>
      </c>
      <c r="F231" s="512" t="s">
        <v>282</v>
      </c>
      <c r="G231" s="515">
        <f>ROUND(M231*2.4,0)</f>
        <v>24</v>
      </c>
      <c r="I231" s="516" t="s">
        <v>281</v>
      </c>
      <c r="J231" s="517">
        <v>289</v>
      </c>
      <c r="K231" s="518" t="s">
        <v>5</v>
      </c>
      <c r="L231" s="512" t="s">
        <v>282</v>
      </c>
      <c r="M231" s="519" t="s">
        <v>860</v>
      </c>
    </row>
    <row r="232" spans="2:13" ht="13.5" customHeight="1">
      <c r="B232" s="497">
        <v>288</v>
      </c>
      <c r="C232" s="520" t="s">
        <v>283</v>
      </c>
      <c r="D232" s="521">
        <v>290</v>
      </c>
      <c r="E232" s="522">
        <f>ROUND(K232*2.4,0)</f>
        <v>29</v>
      </c>
      <c r="F232" s="520" t="s">
        <v>284</v>
      </c>
      <c r="G232" s="523">
        <f>ROUND(M232*2.4,0)</f>
        <v>24</v>
      </c>
      <c r="I232" s="520" t="s">
        <v>283</v>
      </c>
      <c r="J232" s="521">
        <v>290</v>
      </c>
      <c r="K232" s="524" t="s">
        <v>852</v>
      </c>
      <c r="L232" s="520" t="s">
        <v>284</v>
      </c>
      <c r="M232" s="525" t="s">
        <v>860</v>
      </c>
    </row>
    <row r="233" spans="2:13" ht="22.5" customHeight="1">
      <c r="B233" s="497" t="s">
        <v>285</v>
      </c>
      <c r="C233" s="541" t="s">
        <v>286</v>
      </c>
      <c r="D233" s="560">
        <v>291</v>
      </c>
      <c r="E233" s="561">
        <f>ROUND(K233*2.4,0)</f>
        <v>26</v>
      </c>
      <c r="F233" s="541" t="s">
        <v>287</v>
      </c>
      <c r="G233" s="542">
        <f>ROUND(M233*2.4,0)</f>
        <v>29</v>
      </c>
      <c r="I233" s="541" t="s">
        <v>286</v>
      </c>
      <c r="J233" s="560">
        <v>291</v>
      </c>
      <c r="K233" s="562" t="s">
        <v>5</v>
      </c>
      <c r="L233" s="541" t="s">
        <v>287</v>
      </c>
      <c r="M233" s="544" t="s">
        <v>852</v>
      </c>
    </row>
    <row r="234" ht="22.5" customHeight="1"/>
    <row r="235" spans="2:13" s="549" customFormat="1" ht="22.5" customHeight="1">
      <c r="B235" s="545"/>
      <c r="C235" s="505" t="s">
        <v>288</v>
      </c>
      <c r="D235" s="563"/>
      <c r="E235" s="564"/>
      <c r="F235" s="563"/>
      <c r="G235" s="565"/>
      <c r="I235" s="505" t="s">
        <v>288</v>
      </c>
      <c r="J235" s="563"/>
      <c r="K235" s="566"/>
      <c r="L235" s="563"/>
      <c r="M235" s="567"/>
    </row>
    <row r="236" spans="2:13" ht="13.5" customHeight="1">
      <c r="B236" s="497">
        <v>297</v>
      </c>
      <c r="C236" s="512" t="s">
        <v>289</v>
      </c>
      <c r="D236" s="513">
        <v>313</v>
      </c>
      <c r="E236" s="514">
        <f>ROUND(K236*2.5,0)</f>
        <v>28</v>
      </c>
      <c r="F236" s="512" t="s">
        <v>290</v>
      </c>
      <c r="G236" s="515">
        <f aca="true" t="shared" si="18" ref="G236:G258">ROUND(M236*2.5,0)</f>
        <v>20</v>
      </c>
      <c r="I236" s="516" t="s">
        <v>289</v>
      </c>
      <c r="J236" s="517">
        <v>313</v>
      </c>
      <c r="K236" s="518" t="s">
        <v>5</v>
      </c>
      <c r="L236" s="512" t="s">
        <v>290</v>
      </c>
      <c r="M236" s="519" t="s">
        <v>887</v>
      </c>
    </row>
    <row r="237" spans="2:13" ht="13.5" customHeight="1">
      <c r="B237" s="497">
        <v>298</v>
      </c>
      <c r="C237" s="526" t="s">
        <v>291</v>
      </c>
      <c r="D237" s="527">
        <v>314</v>
      </c>
      <c r="E237" s="528"/>
      <c r="F237" s="520" t="s">
        <v>292</v>
      </c>
      <c r="G237" s="523">
        <f t="shared" si="18"/>
        <v>33</v>
      </c>
      <c r="I237" s="526" t="s">
        <v>291</v>
      </c>
      <c r="J237" s="527">
        <v>314</v>
      </c>
      <c r="K237" s="529"/>
      <c r="L237" s="520" t="s">
        <v>292</v>
      </c>
      <c r="M237" s="525" t="s">
        <v>841</v>
      </c>
    </row>
    <row r="238" spans="3:13" ht="13.5" customHeight="1">
      <c r="C238" s="530" t="s">
        <v>293</v>
      </c>
      <c r="D238" s="531"/>
      <c r="E238" s="532">
        <f aca="true" t="shared" si="19" ref="E238:E259">ROUND(K238*2.5,0)</f>
        <v>20</v>
      </c>
      <c r="F238" s="520" t="s">
        <v>294</v>
      </c>
      <c r="G238" s="523">
        <f t="shared" si="18"/>
        <v>35</v>
      </c>
      <c r="I238" s="530" t="s">
        <v>293</v>
      </c>
      <c r="J238" s="531"/>
      <c r="K238" s="533" t="s">
        <v>887</v>
      </c>
      <c r="L238" s="520" t="s">
        <v>294</v>
      </c>
      <c r="M238" s="525" t="s">
        <v>870</v>
      </c>
    </row>
    <row r="239" spans="3:13" ht="13.5" customHeight="1">
      <c r="C239" s="516" t="s">
        <v>819</v>
      </c>
      <c r="D239" s="517"/>
      <c r="E239" s="534">
        <f t="shared" si="19"/>
        <v>30</v>
      </c>
      <c r="F239" s="520" t="s">
        <v>295</v>
      </c>
      <c r="G239" s="523">
        <f t="shared" si="18"/>
        <v>33</v>
      </c>
      <c r="I239" s="516" t="s">
        <v>819</v>
      </c>
      <c r="J239" s="517"/>
      <c r="K239" s="518" t="s">
        <v>852</v>
      </c>
      <c r="L239" s="520" t="s">
        <v>295</v>
      </c>
      <c r="M239" s="525" t="s">
        <v>841</v>
      </c>
    </row>
    <row r="240" spans="2:13" ht="13.5" customHeight="1">
      <c r="B240" s="497">
        <v>299</v>
      </c>
      <c r="C240" s="526" t="s">
        <v>296</v>
      </c>
      <c r="D240" s="527">
        <v>315</v>
      </c>
      <c r="E240" s="528"/>
      <c r="F240" s="520" t="s">
        <v>297</v>
      </c>
      <c r="G240" s="523">
        <f t="shared" si="18"/>
        <v>20</v>
      </c>
      <c r="I240" s="526" t="s">
        <v>296</v>
      </c>
      <c r="J240" s="527">
        <v>315</v>
      </c>
      <c r="K240" s="529"/>
      <c r="L240" s="520" t="s">
        <v>297</v>
      </c>
      <c r="M240" s="525" t="s">
        <v>887</v>
      </c>
    </row>
    <row r="241" spans="3:13" ht="13.5" customHeight="1">
      <c r="C241" s="530" t="s">
        <v>298</v>
      </c>
      <c r="D241" s="531"/>
      <c r="E241" s="532">
        <f t="shared" si="19"/>
        <v>23</v>
      </c>
      <c r="F241" s="520" t="s">
        <v>299</v>
      </c>
      <c r="G241" s="523">
        <f t="shared" si="18"/>
        <v>18</v>
      </c>
      <c r="I241" s="530" t="s">
        <v>298</v>
      </c>
      <c r="J241" s="531"/>
      <c r="K241" s="533" t="s">
        <v>821</v>
      </c>
      <c r="L241" s="520" t="s">
        <v>299</v>
      </c>
      <c r="M241" s="525" t="s">
        <v>858</v>
      </c>
    </row>
    <row r="242" spans="3:13" ht="13.5" customHeight="1">
      <c r="C242" s="516" t="s">
        <v>819</v>
      </c>
      <c r="D242" s="517"/>
      <c r="E242" s="534">
        <f t="shared" si="19"/>
        <v>28</v>
      </c>
      <c r="F242" s="520" t="s">
        <v>300</v>
      </c>
      <c r="G242" s="523">
        <f t="shared" si="18"/>
        <v>30</v>
      </c>
      <c r="I242" s="516" t="s">
        <v>819</v>
      </c>
      <c r="J242" s="517"/>
      <c r="K242" s="518" t="s">
        <v>5</v>
      </c>
      <c r="L242" s="520" t="s">
        <v>300</v>
      </c>
      <c r="M242" s="525" t="s">
        <v>852</v>
      </c>
    </row>
    <row r="243" spans="2:13" ht="13.5" customHeight="1">
      <c r="B243" s="497">
        <v>300</v>
      </c>
      <c r="C243" s="520" t="s">
        <v>301</v>
      </c>
      <c r="D243" s="521">
        <v>316</v>
      </c>
      <c r="E243" s="522">
        <f t="shared" si="19"/>
        <v>28</v>
      </c>
      <c r="F243" s="526" t="s">
        <v>302</v>
      </c>
      <c r="G243" s="528"/>
      <c r="I243" s="520" t="s">
        <v>301</v>
      </c>
      <c r="J243" s="521">
        <v>316</v>
      </c>
      <c r="K243" s="524" t="s">
        <v>5</v>
      </c>
      <c r="L243" s="526" t="s">
        <v>302</v>
      </c>
      <c r="M243" s="535"/>
    </row>
    <row r="244" spans="2:13" ht="13.5" customHeight="1">
      <c r="B244" s="497">
        <v>301</v>
      </c>
      <c r="C244" s="520" t="s">
        <v>303</v>
      </c>
      <c r="D244" s="521">
        <v>317</v>
      </c>
      <c r="E244" s="522">
        <f t="shared" si="19"/>
        <v>25</v>
      </c>
      <c r="F244" s="530" t="s">
        <v>304</v>
      </c>
      <c r="G244" s="532">
        <f t="shared" si="18"/>
        <v>13</v>
      </c>
      <c r="I244" s="520" t="s">
        <v>303</v>
      </c>
      <c r="J244" s="521">
        <v>317</v>
      </c>
      <c r="K244" s="524" t="s">
        <v>860</v>
      </c>
      <c r="L244" s="530" t="s">
        <v>304</v>
      </c>
      <c r="M244" s="536" t="s">
        <v>3</v>
      </c>
    </row>
    <row r="245" spans="2:13" ht="13.5" customHeight="1">
      <c r="B245" s="497">
        <v>302</v>
      </c>
      <c r="C245" s="520" t="s">
        <v>305</v>
      </c>
      <c r="D245" s="521">
        <v>318</v>
      </c>
      <c r="E245" s="522">
        <f t="shared" si="19"/>
        <v>33</v>
      </c>
      <c r="F245" s="516" t="s">
        <v>819</v>
      </c>
      <c r="G245" s="534">
        <f t="shared" si="18"/>
        <v>35</v>
      </c>
      <c r="I245" s="520" t="s">
        <v>305</v>
      </c>
      <c r="J245" s="521">
        <v>318</v>
      </c>
      <c r="K245" s="524" t="s">
        <v>841</v>
      </c>
      <c r="L245" s="516" t="s">
        <v>819</v>
      </c>
      <c r="M245" s="537" t="s">
        <v>870</v>
      </c>
    </row>
    <row r="246" spans="2:13" ht="13.5" customHeight="1">
      <c r="B246" s="497">
        <v>303</v>
      </c>
      <c r="C246" s="520" t="s">
        <v>306</v>
      </c>
      <c r="D246" s="521">
        <v>319</v>
      </c>
      <c r="E246" s="522">
        <f t="shared" si="19"/>
        <v>28</v>
      </c>
      <c r="F246" s="520" t="s">
        <v>307</v>
      </c>
      <c r="G246" s="523">
        <f t="shared" si="18"/>
        <v>13</v>
      </c>
      <c r="I246" s="520" t="s">
        <v>306</v>
      </c>
      <c r="J246" s="521">
        <v>319</v>
      </c>
      <c r="K246" s="524" t="s">
        <v>5</v>
      </c>
      <c r="L246" s="520" t="s">
        <v>307</v>
      </c>
      <c r="M246" s="525" t="s">
        <v>3</v>
      </c>
    </row>
    <row r="247" spans="2:13" ht="13.5" customHeight="1">
      <c r="B247" s="497">
        <v>304</v>
      </c>
      <c r="C247" s="526" t="s">
        <v>308</v>
      </c>
      <c r="D247" s="527" t="s">
        <v>309</v>
      </c>
      <c r="E247" s="528"/>
      <c r="F247" s="520" t="s">
        <v>310</v>
      </c>
      <c r="G247" s="523">
        <f t="shared" si="18"/>
        <v>20</v>
      </c>
      <c r="I247" s="526" t="s">
        <v>308</v>
      </c>
      <c r="J247" s="527" t="s">
        <v>309</v>
      </c>
      <c r="K247" s="529"/>
      <c r="L247" s="520" t="s">
        <v>310</v>
      </c>
      <c r="M247" s="525" t="s">
        <v>887</v>
      </c>
    </row>
    <row r="248" spans="3:13" ht="13.5" customHeight="1">
      <c r="C248" s="530" t="s">
        <v>311</v>
      </c>
      <c r="D248" s="531"/>
      <c r="E248" s="532">
        <f t="shared" si="19"/>
        <v>20</v>
      </c>
      <c r="F248" s="520" t="s">
        <v>312</v>
      </c>
      <c r="G248" s="523">
        <f t="shared" si="18"/>
        <v>30</v>
      </c>
      <c r="I248" s="530" t="s">
        <v>311</v>
      </c>
      <c r="J248" s="531"/>
      <c r="K248" s="533" t="s">
        <v>887</v>
      </c>
      <c r="L248" s="520" t="s">
        <v>312</v>
      </c>
      <c r="M248" s="525" t="s">
        <v>852</v>
      </c>
    </row>
    <row r="249" spans="3:13" ht="13.5" customHeight="1">
      <c r="C249" s="530" t="s">
        <v>819</v>
      </c>
      <c r="D249" s="531"/>
      <c r="E249" s="532">
        <f t="shared" si="19"/>
        <v>30</v>
      </c>
      <c r="F249" s="520" t="s">
        <v>313</v>
      </c>
      <c r="G249" s="523">
        <f t="shared" si="18"/>
        <v>28</v>
      </c>
      <c r="I249" s="530" t="s">
        <v>819</v>
      </c>
      <c r="J249" s="531"/>
      <c r="K249" s="533" t="s">
        <v>852</v>
      </c>
      <c r="L249" s="520" t="s">
        <v>313</v>
      </c>
      <c r="M249" s="525" t="s">
        <v>5</v>
      </c>
    </row>
    <row r="250" spans="3:13" ht="13.5" customHeight="1">
      <c r="C250" s="516" t="s">
        <v>314</v>
      </c>
      <c r="D250" s="517"/>
      <c r="E250" s="534">
        <f t="shared" si="19"/>
        <v>28</v>
      </c>
      <c r="F250" s="526" t="s">
        <v>315</v>
      </c>
      <c r="G250" s="528"/>
      <c r="I250" s="516" t="s">
        <v>314</v>
      </c>
      <c r="J250" s="517"/>
      <c r="K250" s="518" t="s">
        <v>5</v>
      </c>
      <c r="L250" s="526" t="s">
        <v>315</v>
      </c>
      <c r="M250" s="535"/>
    </row>
    <row r="251" spans="2:13" ht="13.5" customHeight="1">
      <c r="B251" s="497">
        <v>305</v>
      </c>
      <c r="C251" s="520" t="s">
        <v>316</v>
      </c>
      <c r="D251" s="521">
        <v>320</v>
      </c>
      <c r="E251" s="522">
        <f t="shared" si="19"/>
        <v>23</v>
      </c>
      <c r="F251" s="530" t="s">
        <v>317</v>
      </c>
      <c r="G251" s="532">
        <f t="shared" si="18"/>
        <v>20</v>
      </c>
      <c r="I251" s="520" t="s">
        <v>316</v>
      </c>
      <c r="J251" s="521">
        <v>320</v>
      </c>
      <c r="K251" s="524" t="s">
        <v>821</v>
      </c>
      <c r="L251" s="530" t="s">
        <v>317</v>
      </c>
      <c r="M251" s="536" t="s">
        <v>887</v>
      </c>
    </row>
    <row r="252" spans="2:13" ht="13.5" customHeight="1">
      <c r="B252" s="497">
        <v>306</v>
      </c>
      <c r="C252" s="526" t="s">
        <v>318</v>
      </c>
      <c r="D252" s="527">
        <v>321</v>
      </c>
      <c r="E252" s="528"/>
      <c r="F252" s="516" t="s">
        <v>819</v>
      </c>
      <c r="G252" s="534">
        <f t="shared" si="18"/>
        <v>25</v>
      </c>
      <c r="I252" s="526" t="s">
        <v>318</v>
      </c>
      <c r="J252" s="527">
        <v>321</v>
      </c>
      <c r="K252" s="529"/>
      <c r="L252" s="516" t="s">
        <v>819</v>
      </c>
      <c r="M252" s="537" t="s">
        <v>860</v>
      </c>
    </row>
    <row r="253" spans="3:13" ht="13.5" customHeight="1">
      <c r="C253" s="530" t="s">
        <v>319</v>
      </c>
      <c r="D253" s="531"/>
      <c r="E253" s="532">
        <f t="shared" si="19"/>
        <v>18</v>
      </c>
      <c r="F253" s="520" t="s">
        <v>320</v>
      </c>
      <c r="G253" s="523">
        <f t="shared" si="18"/>
        <v>18</v>
      </c>
      <c r="I253" s="530" t="s">
        <v>319</v>
      </c>
      <c r="J253" s="531"/>
      <c r="K253" s="533" t="s">
        <v>858</v>
      </c>
      <c r="L253" s="520" t="s">
        <v>320</v>
      </c>
      <c r="M253" s="525" t="s">
        <v>858</v>
      </c>
    </row>
    <row r="254" spans="3:13" ht="13.5" customHeight="1">
      <c r="C254" s="530" t="s">
        <v>321</v>
      </c>
      <c r="D254" s="531"/>
      <c r="E254" s="532">
        <f t="shared" si="19"/>
        <v>13</v>
      </c>
      <c r="F254" s="526" t="s">
        <v>322</v>
      </c>
      <c r="G254" s="528"/>
      <c r="I254" s="530" t="s">
        <v>321</v>
      </c>
      <c r="J254" s="531"/>
      <c r="K254" s="533" t="s">
        <v>3</v>
      </c>
      <c r="L254" s="526" t="s">
        <v>322</v>
      </c>
      <c r="M254" s="535"/>
    </row>
    <row r="255" spans="3:13" ht="13.5" customHeight="1">
      <c r="C255" s="516" t="s">
        <v>819</v>
      </c>
      <c r="D255" s="517"/>
      <c r="E255" s="534">
        <f t="shared" si="19"/>
        <v>28</v>
      </c>
      <c r="F255" s="530" t="s">
        <v>323</v>
      </c>
      <c r="G255" s="532">
        <f t="shared" si="18"/>
        <v>5</v>
      </c>
      <c r="I255" s="516" t="s">
        <v>819</v>
      </c>
      <c r="J255" s="517"/>
      <c r="K255" s="518" t="s">
        <v>5</v>
      </c>
      <c r="L255" s="530" t="s">
        <v>323</v>
      </c>
      <c r="M255" s="536" t="s">
        <v>324</v>
      </c>
    </row>
    <row r="256" spans="2:13" ht="13.5" customHeight="1">
      <c r="B256" s="497">
        <v>307</v>
      </c>
      <c r="C256" s="520" t="s">
        <v>325</v>
      </c>
      <c r="D256" s="521">
        <v>322</v>
      </c>
      <c r="E256" s="522">
        <f t="shared" si="19"/>
        <v>20</v>
      </c>
      <c r="F256" s="516" t="s">
        <v>326</v>
      </c>
      <c r="G256" s="534">
        <f t="shared" si="18"/>
        <v>10</v>
      </c>
      <c r="I256" s="520" t="s">
        <v>325</v>
      </c>
      <c r="J256" s="521">
        <v>322</v>
      </c>
      <c r="K256" s="524" t="s">
        <v>887</v>
      </c>
      <c r="L256" s="516" t="s">
        <v>326</v>
      </c>
      <c r="M256" s="537" t="s">
        <v>147</v>
      </c>
    </row>
    <row r="257" spans="2:13" ht="13.5" customHeight="1">
      <c r="B257" s="497">
        <v>308</v>
      </c>
      <c r="C257" s="520" t="s">
        <v>327</v>
      </c>
      <c r="D257" s="521">
        <v>323</v>
      </c>
      <c r="E257" s="522">
        <f t="shared" si="19"/>
        <v>20</v>
      </c>
      <c r="F257" s="520" t="s">
        <v>328</v>
      </c>
      <c r="G257" s="523">
        <f t="shared" si="18"/>
        <v>18</v>
      </c>
      <c r="I257" s="520" t="s">
        <v>327</v>
      </c>
      <c r="J257" s="521">
        <v>323</v>
      </c>
      <c r="K257" s="524" t="s">
        <v>887</v>
      </c>
      <c r="L257" s="520" t="s">
        <v>328</v>
      </c>
      <c r="M257" s="525" t="s">
        <v>858</v>
      </c>
    </row>
    <row r="258" spans="2:13" ht="13.5" customHeight="1">
      <c r="B258" s="497">
        <v>309</v>
      </c>
      <c r="C258" s="520" t="s">
        <v>329</v>
      </c>
      <c r="D258" s="521">
        <v>324</v>
      </c>
      <c r="E258" s="522">
        <f t="shared" si="19"/>
        <v>23</v>
      </c>
      <c r="F258" s="520" t="s">
        <v>330</v>
      </c>
      <c r="G258" s="523">
        <f t="shared" si="18"/>
        <v>38</v>
      </c>
      <c r="I258" s="520" t="s">
        <v>329</v>
      </c>
      <c r="J258" s="521">
        <v>324</v>
      </c>
      <c r="K258" s="524" t="s">
        <v>821</v>
      </c>
      <c r="L258" s="520" t="s">
        <v>330</v>
      </c>
      <c r="M258" s="525" t="s">
        <v>156</v>
      </c>
    </row>
    <row r="259" spans="2:13" ht="13.5" customHeight="1">
      <c r="B259" s="497">
        <v>310</v>
      </c>
      <c r="C259" s="541" t="s">
        <v>331</v>
      </c>
      <c r="D259" s="560" t="s">
        <v>332</v>
      </c>
      <c r="E259" s="561">
        <f t="shared" si="19"/>
        <v>30</v>
      </c>
      <c r="F259" s="541"/>
      <c r="G259" s="542"/>
      <c r="I259" s="541" t="s">
        <v>331</v>
      </c>
      <c r="J259" s="560" t="s">
        <v>332</v>
      </c>
      <c r="K259" s="562" t="s">
        <v>852</v>
      </c>
      <c r="L259" s="541"/>
      <c r="M259" s="544"/>
    </row>
    <row r="260" ht="22.5" customHeight="1"/>
    <row r="261" spans="2:13" s="549" customFormat="1" ht="22.5" customHeight="1">
      <c r="B261" s="545"/>
      <c r="C261" s="505" t="s">
        <v>333</v>
      </c>
      <c r="D261" s="563"/>
      <c r="E261" s="564"/>
      <c r="F261" s="563"/>
      <c r="G261" s="565"/>
      <c r="I261" s="505" t="s">
        <v>333</v>
      </c>
      <c r="J261" s="563"/>
      <c r="K261" s="566"/>
      <c r="L261" s="563"/>
      <c r="M261" s="567"/>
    </row>
    <row r="262" spans="2:13" ht="13.5" customHeight="1">
      <c r="B262" s="497">
        <v>338</v>
      </c>
      <c r="C262" s="512" t="s">
        <v>334</v>
      </c>
      <c r="D262" s="513" t="s">
        <v>335</v>
      </c>
      <c r="E262" s="514">
        <f>ROUND(K262*2.8,0)</f>
        <v>36</v>
      </c>
      <c r="F262" s="512" t="s">
        <v>336</v>
      </c>
      <c r="G262" s="515">
        <f>ROUND(M262*2.8,0)</f>
        <v>22</v>
      </c>
      <c r="I262" s="516" t="s">
        <v>334</v>
      </c>
      <c r="J262" s="517" t="s">
        <v>335</v>
      </c>
      <c r="K262" s="518" t="s">
        <v>841</v>
      </c>
      <c r="L262" s="512" t="s">
        <v>336</v>
      </c>
      <c r="M262" s="519" t="s">
        <v>887</v>
      </c>
    </row>
    <row r="263" spans="2:13" ht="13.5" customHeight="1">
      <c r="B263" s="497" t="s">
        <v>337</v>
      </c>
      <c r="C263" s="520" t="s">
        <v>338</v>
      </c>
      <c r="D263" s="521" t="s">
        <v>339</v>
      </c>
      <c r="E263" s="522">
        <f>ROUND(K263*2.8,0)</f>
        <v>28</v>
      </c>
      <c r="F263" s="520" t="s">
        <v>340</v>
      </c>
      <c r="G263" s="523">
        <f>ROUND(M263*2.8,0)</f>
        <v>42</v>
      </c>
      <c r="I263" s="520" t="s">
        <v>338</v>
      </c>
      <c r="J263" s="521" t="s">
        <v>339</v>
      </c>
      <c r="K263" s="524" t="s">
        <v>860</v>
      </c>
      <c r="L263" s="520" t="s">
        <v>340</v>
      </c>
      <c r="M263" s="525" t="s">
        <v>156</v>
      </c>
    </row>
    <row r="264" spans="2:13" ht="13.5" customHeight="1">
      <c r="B264" s="497">
        <v>339</v>
      </c>
      <c r="C264" s="541" t="s">
        <v>341</v>
      </c>
      <c r="D264" s="560"/>
      <c r="E264" s="561">
        <f>ROUND(K264*2.8,0)</f>
        <v>22</v>
      </c>
      <c r="F264" s="541"/>
      <c r="G264" s="542"/>
      <c r="I264" s="541" t="s">
        <v>341</v>
      </c>
      <c r="J264" s="560"/>
      <c r="K264" s="562" t="s">
        <v>887</v>
      </c>
      <c r="L264" s="541"/>
      <c r="M264" s="544"/>
    </row>
    <row r="265" ht="22.5" customHeight="1"/>
    <row r="266" spans="2:13" s="549" customFormat="1" ht="22.5" customHeight="1">
      <c r="B266" s="545"/>
      <c r="C266" s="505" t="s">
        <v>342</v>
      </c>
      <c r="D266" s="563"/>
      <c r="E266" s="564"/>
      <c r="F266" s="563"/>
      <c r="G266" s="565"/>
      <c r="I266" s="505" t="s">
        <v>342</v>
      </c>
      <c r="J266" s="563"/>
      <c r="K266" s="566"/>
      <c r="L266" s="563"/>
      <c r="M266" s="567"/>
    </row>
    <row r="267" spans="2:13" s="573" customFormat="1" ht="13.5" customHeight="1">
      <c r="B267" s="573">
        <v>359</v>
      </c>
      <c r="C267" s="512" t="s">
        <v>343</v>
      </c>
      <c r="D267" s="513">
        <v>347</v>
      </c>
      <c r="E267" s="514">
        <f>ROUND(K267*2.5,0)</f>
        <v>18</v>
      </c>
      <c r="F267" s="512" t="s">
        <v>344</v>
      </c>
      <c r="G267" s="515">
        <f aca="true" t="shared" si="20" ref="G267:G298">ROUND(M267*2.5,0)</f>
        <v>15</v>
      </c>
      <c r="I267" s="516" t="s">
        <v>343</v>
      </c>
      <c r="J267" s="517">
        <v>347</v>
      </c>
      <c r="K267" s="518" t="s">
        <v>858</v>
      </c>
      <c r="L267" s="512" t="s">
        <v>344</v>
      </c>
      <c r="M267" s="519" t="s">
        <v>818</v>
      </c>
    </row>
    <row r="268" spans="2:13" s="573" customFormat="1" ht="13.5" customHeight="1">
      <c r="B268" s="573" t="s">
        <v>345</v>
      </c>
      <c r="C268" s="520" t="s">
        <v>346</v>
      </c>
      <c r="D268" s="521">
        <v>348</v>
      </c>
      <c r="E268" s="522">
        <f aca="true" t="shared" si="21" ref="E268:E299">ROUND(K268*2.5,0)</f>
        <v>18</v>
      </c>
      <c r="F268" s="520" t="s">
        <v>347</v>
      </c>
      <c r="G268" s="523">
        <f t="shared" si="20"/>
        <v>33</v>
      </c>
      <c r="I268" s="520" t="s">
        <v>346</v>
      </c>
      <c r="J268" s="521">
        <v>348</v>
      </c>
      <c r="K268" s="524" t="s">
        <v>858</v>
      </c>
      <c r="L268" s="520" t="s">
        <v>347</v>
      </c>
      <c r="M268" s="525" t="s">
        <v>841</v>
      </c>
    </row>
    <row r="269" spans="2:13" s="573" customFormat="1" ht="22.5" customHeight="1">
      <c r="B269" s="573">
        <v>361</v>
      </c>
      <c r="C269" s="520" t="s">
        <v>348</v>
      </c>
      <c r="D269" s="521">
        <v>349</v>
      </c>
      <c r="E269" s="522">
        <f t="shared" si="21"/>
        <v>40</v>
      </c>
      <c r="F269" s="520" t="s">
        <v>349</v>
      </c>
      <c r="G269" s="523">
        <f t="shared" si="20"/>
        <v>25</v>
      </c>
      <c r="I269" s="520" t="s">
        <v>348</v>
      </c>
      <c r="J269" s="521">
        <v>349</v>
      </c>
      <c r="K269" s="524" t="s">
        <v>350</v>
      </c>
      <c r="L269" s="520" t="s">
        <v>349</v>
      </c>
      <c r="M269" s="525" t="s">
        <v>860</v>
      </c>
    </row>
    <row r="270" spans="2:13" s="573" customFormat="1" ht="13.5" customHeight="1">
      <c r="B270" s="573">
        <v>362</v>
      </c>
      <c r="C270" s="520" t="s">
        <v>351</v>
      </c>
      <c r="D270" s="521" t="s">
        <v>352</v>
      </c>
      <c r="E270" s="522">
        <f t="shared" si="21"/>
        <v>15</v>
      </c>
      <c r="F270" s="526" t="s">
        <v>353</v>
      </c>
      <c r="G270" s="528"/>
      <c r="I270" s="520" t="s">
        <v>351</v>
      </c>
      <c r="J270" s="521" t="s">
        <v>352</v>
      </c>
      <c r="K270" s="524" t="s">
        <v>818</v>
      </c>
      <c r="L270" s="520" t="s">
        <v>353</v>
      </c>
      <c r="M270" s="525"/>
    </row>
    <row r="271" spans="2:13" s="573" customFormat="1" ht="13.5" customHeight="1">
      <c r="B271" s="573">
        <v>363</v>
      </c>
      <c r="C271" s="520" t="s">
        <v>354</v>
      </c>
      <c r="D271" s="521">
        <v>352</v>
      </c>
      <c r="E271" s="522">
        <f t="shared" si="21"/>
        <v>20</v>
      </c>
      <c r="F271" s="530" t="s">
        <v>355</v>
      </c>
      <c r="G271" s="532">
        <f t="shared" si="20"/>
        <v>55</v>
      </c>
      <c r="I271" s="520" t="s">
        <v>354</v>
      </c>
      <c r="J271" s="521">
        <v>352</v>
      </c>
      <c r="K271" s="524" t="s">
        <v>887</v>
      </c>
      <c r="L271" s="520" t="s">
        <v>355</v>
      </c>
      <c r="M271" s="525" t="s">
        <v>356</v>
      </c>
    </row>
    <row r="272" spans="3:13" s="573" customFormat="1" ht="13.5" customHeight="1">
      <c r="C272" s="520" t="s">
        <v>357</v>
      </c>
      <c r="D272" s="521">
        <v>353</v>
      </c>
      <c r="E272" s="522">
        <f t="shared" si="21"/>
        <v>25</v>
      </c>
      <c r="F272" s="530" t="s">
        <v>358</v>
      </c>
      <c r="G272" s="532">
        <f t="shared" si="20"/>
        <v>33</v>
      </c>
      <c r="I272" s="520" t="s">
        <v>357</v>
      </c>
      <c r="J272" s="521">
        <v>353</v>
      </c>
      <c r="K272" s="524" t="s">
        <v>860</v>
      </c>
      <c r="L272" s="520" t="s">
        <v>358</v>
      </c>
      <c r="M272" s="525" t="s">
        <v>841</v>
      </c>
    </row>
    <row r="273" spans="3:13" s="573" customFormat="1" ht="13.5" customHeight="1">
      <c r="C273" s="520" t="s">
        <v>359</v>
      </c>
      <c r="D273" s="521">
        <v>354</v>
      </c>
      <c r="E273" s="522">
        <f t="shared" si="21"/>
        <v>20</v>
      </c>
      <c r="F273" s="530" t="s">
        <v>360</v>
      </c>
      <c r="G273" s="532">
        <f t="shared" si="20"/>
        <v>33</v>
      </c>
      <c r="I273" s="520" t="s">
        <v>359</v>
      </c>
      <c r="J273" s="521">
        <v>354</v>
      </c>
      <c r="K273" s="524" t="s">
        <v>887</v>
      </c>
      <c r="L273" s="520" t="s">
        <v>360</v>
      </c>
      <c r="M273" s="525" t="s">
        <v>841</v>
      </c>
    </row>
    <row r="274" spans="3:13" s="573" customFormat="1" ht="13.5" customHeight="1">
      <c r="C274" s="520" t="s">
        <v>361</v>
      </c>
      <c r="D274" s="521">
        <v>356</v>
      </c>
      <c r="E274" s="522">
        <f t="shared" si="21"/>
        <v>20</v>
      </c>
      <c r="F274" s="516" t="s">
        <v>819</v>
      </c>
      <c r="G274" s="534">
        <f t="shared" si="20"/>
        <v>38</v>
      </c>
      <c r="I274" s="520" t="s">
        <v>361</v>
      </c>
      <c r="J274" s="521">
        <v>356</v>
      </c>
      <c r="K274" s="524" t="s">
        <v>887</v>
      </c>
      <c r="L274" s="520" t="s">
        <v>819</v>
      </c>
      <c r="M274" s="525" t="s">
        <v>156</v>
      </c>
    </row>
    <row r="275" spans="2:13" s="573" customFormat="1" ht="13.5" customHeight="1">
      <c r="B275" s="573">
        <v>364</v>
      </c>
      <c r="C275" s="520" t="s">
        <v>362</v>
      </c>
      <c r="D275" s="521">
        <v>357</v>
      </c>
      <c r="E275" s="522">
        <f t="shared" si="21"/>
        <v>23</v>
      </c>
      <c r="F275" s="520" t="s">
        <v>363</v>
      </c>
      <c r="G275" s="523">
        <f t="shared" si="20"/>
        <v>30</v>
      </c>
      <c r="I275" s="520" t="s">
        <v>362</v>
      </c>
      <c r="J275" s="521">
        <v>357</v>
      </c>
      <c r="K275" s="524" t="s">
        <v>821</v>
      </c>
      <c r="L275" s="520" t="s">
        <v>363</v>
      </c>
      <c r="M275" s="525" t="s">
        <v>852</v>
      </c>
    </row>
    <row r="276" spans="2:13" s="573" customFormat="1" ht="13.5" customHeight="1">
      <c r="B276" s="573">
        <v>365</v>
      </c>
      <c r="C276" s="526" t="s">
        <v>364</v>
      </c>
      <c r="D276" s="527">
        <v>343</v>
      </c>
      <c r="E276" s="528"/>
      <c r="F276" s="526" t="s">
        <v>365</v>
      </c>
      <c r="G276" s="528"/>
      <c r="I276" s="520" t="s">
        <v>364</v>
      </c>
      <c r="J276" s="521">
        <v>343</v>
      </c>
      <c r="K276" s="524"/>
      <c r="L276" s="520" t="s">
        <v>365</v>
      </c>
      <c r="M276" s="525"/>
    </row>
    <row r="277" spans="2:13" s="573" customFormat="1" ht="13.5" customHeight="1">
      <c r="B277" s="573">
        <v>368</v>
      </c>
      <c r="C277" s="530" t="s">
        <v>366</v>
      </c>
      <c r="D277" s="531"/>
      <c r="E277" s="532">
        <f t="shared" si="21"/>
        <v>13</v>
      </c>
      <c r="F277" s="530" t="s">
        <v>367</v>
      </c>
      <c r="G277" s="532">
        <f t="shared" si="20"/>
        <v>15</v>
      </c>
      <c r="I277" s="520" t="s">
        <v>366</v>
      </c>
      <c r="J277" s="521"/>
      <c r="K277" s="524" t="s">
        <v>3</v>
      </c>
      <c r="L277" s="520" t="s">
        <v>367</v>
      </c>
      <c r="M277" s="525" t="s">
        <v>818</v>
      </c>
    </row>
    <row r="278" spans="2:13" s="573" customFormat="1" ht="13.5" customHeight="1">
      <c r="B278" s="573">
        <v>326</v>
      </c>
      <c r="C278" s="530" t="s">
        <v>819</v>
      </c>
      <c r="D278" s="531"/>
      <c r="E278" s="532">
        <f t="shared" si="21"/>
        <v>23</v>
      </c>
      <c r="F278" s="530" t="s">
        <v>368</v>
      </c>
      <c r="G278" s="532">
        <f t="shared" si="20"/>
        <v>40</v>
      </c>
      <c r="I278" s="520" t="s">
        <v>819</v>
      </c>
      <c r="J278" s="521"/>
      <c r="K278" s="524" t="s">
        <v>821</v>
      </c>
      <c r="L278" s="520" t="s">
        <v>368</v>
      </c>
      <c r="M278" s="525" t="s">
        <v>350</v>
      </c>
    </row>
    <row r="279" spans="2:13" s="573" customFormat="1" ht="13.5" customHeight="1">
      <c r="B279" s="573">
        <v>327</v>
      </c>
      <c r="C279" s="516" t="s">
        <v>314</v>
      </c>
      <c r="D279" s="517"/>
      <c r="E279" s="534">
        <f t="shared" si="21"/>
        <v>20</v>
      </c>
      <c r="F279" s="516" t="s">
        <v>819</v>
      </c>
      <c r="G279" s="534">
        <f t="shared" si="20"/>
        <v>23</v>
      </c>
      <c r="I279" s="520" t="s">
        <v>314</v>
      </c>
      <c r="J279" s="521"/>
      <c r="K279" s="524" t="s">
        <v>887</v>
      </c>
      <c r="L279" s="520" t="s">
        <v>819</v>
      </c>
      <c r="M279" s="525" t="s">
        <v>821</v>
      </c>
    </row>
    <row r="280" spans="2:13" s="573" customFormat="1" ht="13.5" customHeight="1">
      <c r="B280" s="573">
        <v>328</v>
      </c>
      <c r="C280" s="526" t="s">
        <v>369</v>
      </c>
      <c r="D280" s="527">
        <v>343.2</v>
      </c>
      <c r="E280" s="528"/>
      <c r="F280" s="526" t="s">
        <v>370</v>
      </c>
      <c r="G280" s="528"/>
      <c r="I280" s="520" t="s">
        <v>369</v>
      </c>
      <c r="J280" s="521">
        <v>343.2</v>
      </c>
      <c r="K280" s="524"/>
      <c r="L280" s="520" t="s">
        <v>370</v>
      </c>
      <c r="M280" s="525"/>
    </row>
    <row r="281" spans="2:13" s="573" customFormat="1" ht="13.5" customHeight="1">
      <c r="B281" s="573">
        <v>329</v>
      </c>
      <c r="C281" s="530" t="s">
        <v>371</v>
      </c>
      <c r="D281" s="531"/>
      <c r="E281" s="532">
        <f t="shared" si="21"/>
        <v>8</v>
      </c>
      <c r="F281" s="530" t="s">
        <v>367</v>
      </c>
      <c r="G281" s="532">
        <f t="shared" si="20"/>
        <v>15</v>
      </c>
      <c r="I281" s="520" t="s">
        <v>371</v>
      </c>
      <c r="J281" s="521"/>
      <c r="K281" s="524" t="s">
        <v>839</v>
      </c>
      <c r="L281" s="520" t="s">
        <v>367</v>
      </c>
      <c r="M281" s="525" t="s">
        <v>818</v>
      </c>
    </row>
    <row r="282" spans="3:13" s="573" customFormat="1" ht="13.5" customHeight="1">
      <c r="C282" s="530" t="s">
        <v>372</v>
      </c>
      <c r="D282" s="531"/>
      <c r="E282" s="532">
        <f t="shared" si="21"/>
        <v>13</v>
      </c>
      <c r="F282" s="530" t="s">
        <v>368</v>
      </c>
      <c r="G282" s="532">
        <f t="shared" si="20"/>
        <v>40</v>
      </c>
      <c r="I282" s="520" t="s">
        <v>372</v>
      </c>
      <c r="J282" s="521"/>
      <c r="K282" s="524" t="s">
        <v>3</v>
      </c>
      <c r="L282" s="520" t="s">
        <v>368</v>
      </c>
      <c r="M282" s="525" t="s">
        <v>350</v>
      </c>
    </row>
    <row r="283" spans="3:13" s="573" customFormat="1" ht="13.5" customHeight="1">
      <c r="C283" s="516" t="s">
        <v>819</v>
      </c>
      <c r="D283" s="517"/>
      <c r="E283" s="534">
        <f t="shared" si="21"/>
        <v>30</v>
      </c>
      <c r="F283" s="516" t="s">
        <v>819</v>
      </c>
      <c r="G283" s="534">
        <f t="shared" si="20"/>
        <v>18</v>
      </c>
      <c r="I283" s="520" t="s">
        <v>819</v>
      </c>
      <c r="J283" s="521"/>
      <c r="K283" s="524" t="s">
        <v>852</v>
      </c>
      <c r="L283" s="520" t="s">
        <v>819</v>
      </c>
      <c r="M283" s="525" t="s">
        <v>858</v>
      </c>
    </row>
    <row r="284" spans="3:13" s="573" customFormat="1" ht="13.5" customHeight="1">
      <c r="C284" s="520" t="s">
        <v>373</v>
      </c>
      <c r="D284" s="521">
        <v>344</v>
      </c>
      <c r="E284" s="522">
        <f t="shared" si="21"/>
        <v>25</v>
      </c>
      <c r="F284" s="520" t="s">
        <v>374</v>
      </c>
      <c r="G284" s="523">
        <f t="shared" si="20"/>
        <v>15</v>
      </c>
      <c r="I284" s="520" t="s">
        <v>373</v>
      </c>
      <c r="J284" s="521">
        <v>344</v>
      </c>
      <c r="K284" s="524" t="s">
        <v>860</v>
      </c>
      <c r="L284" s="520" t="s">
        <v>374</v>
      </c>
      <c r="M284" s="525" t="s">
        <v>818</v>
      </c>
    </row>
    <row r="285" spans="2:13" s="573" customFormat="1" ht="13.5" customHeight="1">
      <c r="B285" s="573">
        <v>330</v>
      </c>
      <c r="C285" s="520" t="s">
        <v>383</v>
      </c>
      <c r="D285" s="521">
        <v>345</v>
      </c>
      <c r="E285" s="522">
        <f t="shared" si="21"/>
        <v>15</v>
      </c>
      <c r="F285" s="520" t="s">
        <v>384</v>
      </c>
      <c r="G285" s="523">
        <f t="shared" si="20"/>
        <v>23</v>
      </c>
      <c r="I285" s="520" t="s">
        <v>383</v>
      </c>
      <c r="J285" s="521">
        <v>345</v>
      </c>
      <c r="K285" s="524" t="s">
        <v>818</v>
      </c>
      <c r="L285" s="520" t="s">
        <v>384</v>
      </c>
      <c r="M285" s="525" t="s">
        <v>821</v>
      </c>
    </row>
    <row r="286" spans="3:13" s="573" customFormat="1" ht="13.5" customHeight="1">
      <c r="C286" s="520" t="s">
        <v>385</v>
      </c>
      <c r="D286" s="521">
        <v>358</v>
      </c>
      <c r="E286" s="522">
        <f t="shared" si="21"/>
        <v>23</v>
      </c>
      <c r="F286" s="526" t="s">
        <v>386</v>
      </c>
      <c r="G286" s="528"/>
      <c r="I286" s="520" t="s">
        <v>385</v>
      </c>
      <c r="J286" s="521">
        <v>358</v>
      </c>
      <c r="K286" s="524" t="s">
        <v>821</v>
      </c>
      <c r="L286" s="520" t="s">
        <v>386</v>
      </c>
      <c r="M286" s="525"/>
    </row>
    <row r="287" spans="3:13" s="573" customFormat="1" ht="13.5" customHeight="1">
      <c r="C287" s="526" t="s">
        <v>387</v>
      </c>
      <c r="D287" s="527">
        <v>360</v>
      </c>
      <c r="E287" s="528"/>
      <c r="F287" s="530" t="s">
        <v>388</v>
      </c>
      <c r="G287" s="532">
        <f t="shared" si="20"/>
        <v>13</v>
      </c>
      <c r="I287" s="520" t="s">
        <v>387</v>
      </c>
      <c r="J287" s="521">
        <v>360</v>
      </c>
      <c r="K287" s="524"/>
      <c r="L287" s="520" t="s">
        <v>388</v>
      </c>
      <c r="M287" s="525" t="s">
        <v>3</v>
      </c>
    </row>
    <row r="288" spans="3:13" s="573" customFormat="1" ht="13.5" customHeight="1">
      <c r="C288" s="530" t="s">
        <v>389</v>
      </c>
      <c r="D288" s="531"/>
      <c r="E288" s="532">
        <f t="shared" si="21"/>
        <v>8</v>
      </c>
      <c r="F288" s="516" t="s">
        <v>819</v>
      </c>
      <c r="G288" s="534">
        <f t="shared" si="20"/>
        <v>23</v>
      </c>
      <c r="I288" s="520" t="s">
        <v>389</v>
      </c>
      <c r="J288" s="521"/>
      <c r="K288" s="524" t="s">
        <v>839</v>
      </c>
      <c r="L288" s="520" t="s">
        <v>819</v>
      </c>
      <c r="M288" s="525" t="s">
        <v>821</v>
      </c>
    </row>
    <row r="289" spans="2:13" s="573" customFormat="1" ht="13.5" customHeight="1">
      <c r="B289" s="573">
        <v>331</v>
      </c>
      <c r="C289" s="516" t="s">
        <v>819</v>
      </c>
      <c r="D289" s="517"/>
      <c r="E289" s="534">
        <f t="shared" si="21"/>
        <v>30</v>
      </c>
      <c r="F289" s="526" t="s">
        <v>390</v>
      </c>
      <c r="G289" s="528"/>
      <c r="I289" s="520" t="s">
        <v>819</v>
      </c>
      <c r="J289" s="521"/>
      <c r="K289" s="524" t="s">
        <v>852</v>
      </c>
      <c r="L289" s="520" t="s">
        <v>390</v>
      </c>
      <c r="M289" s="525"/>
    </row>
    <row r="290" spans="2:13" s="573" customFormat="1" ht="13.5" customHeight="1">
      <c r="B290" s="573">
        <v>332</v>
      </c>
      <c r="C290" s="520" t="s">
        <v>391</v>
      </c>
      <c r="D290" s="521">
        <v>366</v>
      </c>
      <c r="E290" s="522">
        <f t="shared" si="21"/>
        <v>55</v>
      </c>
      <c r="F290" s="530" t="s">
        <v>392</v>
      </c>
      <c r="G290" s="532">
        <f t="shared" si="20"/>
        <v>8</v>
      </c>
      <c r="I290" s="520" t="s">
        <v>391</v>
      </c>
      <c r="J290" s="521">
        <v>366</v>
      </c>
      <c r="K290" s="524" t="s">
        <v>356</v>
      </c>
      <c r="L290" s="520" t="s">
        <v>392</v>
      </c>
      <c r="M290" s="525" t="s">
        <v>839</v>
      </c>
    </row>
    <row r="291" spans="2:13" s="573" customFormat="1" ht="13.5" customHeight="1">
      <c r="B291" s="573">
        <v>333</v>
      </c>
      <c r="C291" s="520" t="s">
        <v>393</v>
      </c>
      <c r="D291" s="521">
        <v>367</v>
      </c>
      <c r="E291" s="522">
        <f t="shared" si="21"/>
        <v>50</v>
      </c>
      <c r="F291" s="516" t="s">
        <v>819</v>
      </c>
      <c r="G291" s="534">
        <f t="shared" si="20"/>
        <v>20</v>
      </c>
      <c r="I291" s="520" t="s">
        <v>393</v>
      </c>
      <c r="J291" s="521">
        <v>367</v>
      </c>
      <c r="K291" s="524" t="s">
        <v>394</v>
      </c>
      <c r="L291" s="520" t="s">
        <v>819</v>
      </c>
      <c r="M291" s="525" t="s">
        <v>887</v>
      </c>
    </row>
    <row r="292" spans="2:13" s="573" customFormat="1" ht="13.5" customHeight="1">
      <c r="B292" s="573">
        <v>334</v>
      </c>
      <c r="C292" s="520" t="s">
        <v>395</v>
      </c>
      <c r="D292" s="521"/>
      <c r="E292" s="522">
        <f t="shared" si="21"/>
        <v>38</v>
      </c>
      <c r="F292" s="520" t="s">
        <v>396</v>
      </c>
      <c r="G292" s="523">
        <f t="shared" si="20"/>
        <v>23</v>
      </c>
      <c r="I292" s="520" t="s">
        <v>395</v>
      </c>
      <c r="J292" s="521"/>
      <c r="K292" s="524" t="s">
        <v>156</v>
      </c>
      <c r="L292" s="520" t="s">
        <v>396</v>
      </c>
      <c r="M292" s="525" t="s">
        <v>821</v>
      </c>
    </row>
    <row r="293" spans="3:13" s="573" customFormat="1" ht="13.5" customHeight="1">
      <c r="C293" s="520" t="s">
        <v>397</v>
      </c>
      <c r="D293" s="521"/>
      <c r="E293" s="522">
        <f t="shared" si="21"/>
        <v>38</v>
      </c>
      <c r="F293" s="526" t="s">
        <v>398</v>
      </c>
      <c r="G293" s="528"/>
      <c r="I293" s="520" t="s">
        <v>397</v>
      </c>
      <c r="J293" s="521"/>
      <c r="K293" s="524" t="s">
        <v>156</v>
      </c>
      <c r="L293" s="520" t="s">
        <v>398</v>
      </c>
      <c r="M293" s="525"/>
    </row>
    <row r="294" spans="3:13" s="573" customFormat="1" ht="13.5" customHeight="1">
      <c r="C294" s="526" t="s">
        <v>399</v>
      </c>
      <c r="D294" s="527"/>
      <c r="E294" s="528"/>
      <c r="F294" s="530" t="s">
        <v>400</v>
      </c>
      <c r="G294" s="532">
        <f t="shared" si="20"/>
        <v>13</v>
      </c>
      <c r="I294" s="520" t="s">
        <v>399</v>
      </c>
      <c r="J294" s="521"/>
      <c r="K294" s="524"/>
      <c r="L294" s="520" t="s">
        <v>400</v>
      </c>
      <c r="M294" s="525" t="s">
        <v>3</v>
      </c>
    </row>
    <row r="295" spans="2:13" s="573" customFormat="1" ht="13.5" customHeight="1">
      <c r="B295" s="573">
        <v>335</v>
      </c>
      <c r="C295" s="530" t="s">
        <v>401</v>
      </c>
      <c r="D295" s="531"/>
      <c r="E295" s="532">
        <f t="shared" si="21"/>
        <v>38</v>
      </c>
      <c r="F295" s="516" t="s">
        <v>819</v>
      </c>
      <c r="G295" s="534">
        <f t="shared" si="20"/>
        <v>25</v>
      </c>
      <c r="I295" s="520" t="s">
        <v>401</v>
      </c>
      <c r="J295" s="521"/>
      <c r="K295" s="524" t="s">
        <v>156</v>
      </c>
      <c r="L295" s="520" t="s">
        <v>819</v>
      </c>
      <c r="M295" s="525" t="s">
        <v>860</v>
      </c>
    </row>
    <row r="296" spans="2:13" s="573" customFormat="1" ht="23.25" customHeight="1">
      <c r="B296" s="573">
        <v>336</v>
      </c>
      <c r="C296" s="530" t="s">
        <v>402</v>
      </c>
      <c r="D296" s="531"/>
      <c r="E296" s="532">
        <f t="shared" si="21"/>
        <v>45</v>
      </c>
      <c r="F296" s="526" t="s">
        <v>403</v>
      </c>
      <c r="G296" s="528"/>
      <c r="I296" s="520" t="s">
        <v>402</v>
      </c>
      <c r="J296" s="521"/>
      <c r="K296" s="524" t="s">
        <v>404</v>
      </c>
      <c r="L296" s="520" t="s">
        <v>403</v>
      </c>
      <c r="M296" s="525"/>
    </row>
    <row r="297" spans="3:13" s="573" customFormat="1" ht="13.5" customHeight="1">
      <c r="C297" s="516" t="s">
        <v>819</v>
      </c>
      <c r="D297" s="517"/>
      <c r="E297" s="534">
        <f t="shared" si="21"/>
        <v>55</v>
      </c>
      <c r="F297" s="530" t="s">
        <v>405</v>
      </c>
      <c r="G297" s="532">
        <f t="shared" si="20"/>
        <v>43</v>
      </c>
      <c r="I297" s="520" t="s">
        <v>819</v>
      </c>
      <c r="J297" s="521"/>
      <c r="K297" s="524" t="s">
        <v>356</v>
      </c>
      <c r="L297" s="520" t="s">
        <v>405</v>
      </c>
      <c r="M297" s="525" t="s">
        <v>406</v>
      </c>
    </row>
    <row r="298" spans="3:13" s="573" customFormat="1" ht="13.5" customHeight="1">
      <c r="C298" s="520" t="s">
        <v>407</v>
      </c>
      <c r="D298" s="521"/>
      <c r="E298" s="522">
        <f t="shared" si="21"/>
        <v>50</v>
      </c>
      <c r="F298" s="516" t="s">
        <v>326</v>
      </c>
      <c r="G298" s="534">
        <f t="shared" si="20"/>
        <v>20</v>
      </c>
      <c r="I298" s="520" t="s">
        <v>407</v>
      </c>
      <c r="J298" s="521"/>
      <c r="K298" s="524" t="s">
        <v>394</v>
      </c>
      <c r="L298" s="520" t="s">
        <v>326</v>
      </c>
      <c r="M298" s="525" t="s">
        <v>887</v>
      </c>
    </row>
    <row r="299" spans="3:13" s="573" customFormat="1" ht="13.5" customHeight="1">
      <c r="C299" s="526" t="s">
        <v>408</v>
      </c>
      <c r="D299" s="527"/>
      <c r="E299" s="574">
        <f t="shared" si="21"/>
        <v>30</v>
      </c>
      <c r="F299" s="526" t="s">
        <v>409</v>
      </c>
      <c r="G299" s="575"/>
      <c r="I299" s="541" t="s">
        <v>410</v>
      </c>
      <c r="J299" s="560"/>
      <c r="K299" s="562" t="s">
        <v>852</v>
      </c>
      <c r="L299" s="541"/>
      <c r="M299" s="544"/>
    </row>
    <row r="300" spans="3:13" s="573" customFormat="1" ht="13.5" customHeight="1">
      <c r="C300" s="526"/>
      <c r="D300" s="527"/>
      <c r="E300" s="574"/>
      <c r="F300" s="530" t="s">
        <v>411</v>
      </c>
      <c r="G300" s="576">
        <v>25</v>
      </c>
      <c r="I300" s="577"/>
      <c r="J300" s="577"/>
      <c r="K300" s="578"/>
      <c r="L300" s="577"/>
      <c r="M300" s="578"/>
    </row>
    <row r="301" spans="3:13" s="573" customFormat="1" ht="13.5" customHeight="1">
      <c r="C301" s="541"/>
      <c r="D301" s="560"/>
      <c r="E301" s="561"/>
      <c r="F301" s="538" t="s">
        <v>412</v>
      </c>
      <c r="G301" s="579">
        <v>20</v>
      </c>
      <c r="I301" s="577"/>
      <c r="J301" s="577"/>
      <c r="K301" s="578"/>
      <c r="L301" s="577"/>
      <c r="M301" s="578"/>
    </row>
    <row r="302" ht="13.5" customHeight="1"/>
    <row r="303" spans="2:9" ht="26.25" customHeight="1">
      <c r="B303" s="497">
        <v>233</v>
      </c>
      <c r="C303" s="497" t="s">
        <v>413</v>
      </c>
      <c r="I303" s="497" t="s">
        <v>413</v>
      </c>
    </row>
    <row r="304" spans="2:9" ht="26.25" customHeight="1">
      <c r="B304" s="497">
        <v>340</v>
      </c>
      <c r="C304" s="497" t="s">
        <v>414</v>
      </c>
      <c r="I304" s="497" t="s">
        <v>414</v>
      </c>
    </row>
    <row r="305" spans="2:9" ht="26.25" customHeight="1">
      <c r="B305" s="497">
        <v>341</v>
      </c>
      <c r="C305" s="497" t="s">
        <v>415</v>
      </c>
      <c r="I305" s="497" t="s">
        <v>415</v>
      </c>
    </row>
    <row r="306" spans="2:9" ht="26.25" customHeight="1">
      <c r="B306" s="497">
        <v>342</v>
      </c>
      <c r="C306" s="497" t="s">
        <v>416</v>
      </c>
      <c r="I306" s="497" t="s">
        <v>416</v>
      </c>
    </row>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sheetData>
  <sheetProtection/>
  <mergeCells count="2">
    <mergeCell ref="C2:F2"/>
    <mergeCell ref="I2:L2"/>
  </mergeCells>
  <printOptions horizontalCentered="1"/>
  <pageMargins left="0.5905511811023623" right="0.1968503937007874" top="0.984251968503937" bottom="0.984251968503937" header="0.5118110236220472" footer="0.5118110236220472"/>
  <pageSetup firstPageNumber="23" useFirstPageNumber="1" horizontalDpi="600" verticalDpi="600" orientation="portrait" paperSize="9" scale="90" r:id="rId1"/>
  <rowBreaks count="5" manualBreakCount="5">
    <brk id="55" min="2" max="6" man="1"/>
    <brk id="108" min="2" max="6" man="1"/>
    <brk id="161" min="2" max="6" man="1"/>
    <brk id="209" min="2" max="6" man="1"/>
    <brk id="259" min="2" max="6" man="1"/>
  </rowBreaks>
</worksheet>
</file>

<file path=xl/worksheets/sheet10.xml><?xml version="1.0" encoding="utf-8"?>
<worksheet xmlns="http://schemas.openxmlformats.org/spreadsheetml/2006/main" xmlns:r="http://schemas.openxmlformats.org/officeDocument/2006/relationships">
  <dimension ref="A2:W97"/>
  <sheetViews>
    <sheetView zoomScale="85" zoomScaleNormal="85" zoomScalePageLayoutView="0" workbookViewId="0" topLeftCell="A1">
      <selection activeCell="A4" sqref="A4:A29"/>
    </sheetView>
  </sheetViews>
  <sheetFormatPr defaultColWidth="12.00390625" defaultRowHeight="12"/>
  <cols>
    <col min="1" max="1" width="3.8515625" style="4" customWidth="1"/>
    <col min="2" max="2" width="5.8515625" style="5" customWidth="1"/>
    <col min="3" max="3" width="0.42578125" style="4" customWidth="1"/>
    <col min="4" max="4" width="21.28125" style="4" customWidth="1"/>
    <col min="5" max="5" width="0.42578125" style="4" customWidth="1"/>
    <col min="6" max="6" width="8.8515625" style="6" customWidth="1"/>
    <col min="7" max="7" width="5.00390625" style="4" customWidth="1"/>
    <col min="8" max="11" width="8.8515625" style="6" customWidth="1"/>
    <col min="12" max="12" width="8.28125" style="6" customWidth="1"/>
    <col min="13" max="15" width="11.8515625" style="4" customWidth="1"/>
    <col min="16" max="16" width="7.7109375" style="4" customWidth="1"/>
    <col min="17" max="21" width="11.8515625" style="4" customWidth="1"/>
    <col min="22" max="16384" width="12.00390625" style="4" customWidth="1"/>
  </cols>
  <sheetData>
    <row r="1" ht="4.5" customHeight="1"/>
    <row r="2" spans="2:12" s="7" customFormat="1" ht="15.75" customHeight="1">
      <c r="B2" s="636" t="s">
        <v>571</v>
      </c>
      <c r="C2" s="636"/>
      <c r="D2" s="636"/>
      <c r="F2" s="8"/>
      <c r="H2" s="8"/>
      <c r="I2" s="8"/>
      <c r="J2" s="8"/>
      <c r="K2" s="8"/>
      <c r="L2" s="8"/>
    </row>
    <row r="3" spans="3:23" s="7" customFormat="1" ht="22.5" customHeight="1">
      <c r="C3" s="20"/>
      <c r="D3" s="20"/>
      <c r="E3" s="20"/>
      <c r="F3" s="295" t="s">
        <v>453</v>
      </c>
      <c r="G3" s="221"/>
      <c r="I3" s="221"/>
      <c r="J3" s="221"/>
      <c r="K3" s="221"/>
      <c r="L3" s="221"/>
      <c r="M3" s="221"/>
      <c r="N3" s="221"/>
      <c r="O3" s="221"/>
      <c r="P3" s="221"/>
      <c r="Q3" s="20"/>
      <c r="R3" s="20"/>
      <c r="S3" s="20"/>
      <c r="T3" s="20"/>
      <c r="U3" s="20"/>
      <c r="V3" s="9"/>
      <c r="W3" s="9"/>
    </row>
    <row r="4" spans="1:21" s="13" customFormat="1" ht="15.75" customHeight="1">
      <c r="A4" s="632"/>
      <c r="B4" s="812" t="s">
        <v>632</v>
      </c>
      <c r="C4" s="647" t="s">
        <v>628</v>
      </c>
      <c r="D4" s="648"/>
      <c r="E4" s="649"/>
      <c r="F4" s="812" t="s">
        <v>454</v>
      </c>
      <c r="G4" s="815" t="s">
        <v>455</v>
      </c>
      <c r="H4" s="800" t="s">
        <v>572</v>
      </c>
      <c r="I4" s="801"/>
      <c r="J4" s="801"/>
      <c r="K4" s="802"/>
      <c r="L4" s="806" t="s">
        <v>573</v>
      </c>
      <c r="M4" s="662" t="s">
        <v>456</v>
      </c>
      <c r="N4" s="798"/>
      <c r="O4" s="799"/>
      <c r="P4" s="793" t="s">
        <v>457</v>
      </c>
      <c r="Q4" s="791" t="s">
        <v>458</v>
      </c>
      <c r="R4" s="661"/>
      <c r="S4" s="661"/>
      <c r="T4" s="792"/>
      <c r="U4" s="672" t="s">
        <v>563</v>
      </c>
    </row>
    <row r="5" spans="1:21" s="13" customFormat="1" ht="15.75" customHeight="1">
      <c r="A5" s="632"/>
      <c r="B5" s="813"/>
      <c r="C5" s="809"/>
      <c r="D5" s="810"/>
      <c r="E5" s="811"/>
      <c r="F5" s="813"/>
      <c r="G5" s="816"/>
      <c r="H5" s="803"/>
      <c r="I5" s="804"/>
      <c r="J5" s="804"/>
      <c r="K5" s="805"/>
      <c r="L5" s="807"/>
      <c r="M5" s="789" t="s">
        <v>466</v>
      </c>
      <c r="N5" s="796" t="s">
        <v>459</v>
      </c>
      <c r="O5" s="786" t="s">
        <v>460</v>
      </c>
      <c r="P5" s="788"/>
      <c r="Q5" s="794" t="s">
        <v>645</v>
      </c>
      <c r="R5" s="795"/>
      <c r="S5" s="784" t="s">
        <v>646</v>
      </c>
      <c r="T5" s="785"/>
      <c r="U5" s="788"/>
    </row>
    <row r="6" spans="1:21" s="13" customFormat="1" ht="15.75" customHeight="1">
      <c r="A6" s="632"/>
      <c r="B6" s="813"/>
      <c r="C6" s="809"/>
      <c r="D6" s="810"/>
      <c r="E6" s="811"/>
      <c r="F6" s="813"/>
      <c r="G6" s="816"/>
      <c r="H6" s="285">
        <v>1</v>
      </c>
      <c r="I6" s="286">
        <v>2</v>
      </c>
      <c r="J6" s="286">
        <v>3</v>
      </c>
      <c r="K6" s="286">
        <v>4</v>
      </c>
      <c r="L6" s="807"/>
      <c r="M6" s="790"/>
      <c r="N6" s="797"/>
      <c r="O6" s="787"/>
      <c r="P6" s="788"/>
      <c r="Q6" s="287" t="s">
        <v>461</v>
      </c>
      <c r="R6" s="288" t="s">
        <v>462</v>
      </c>
      <c r="S6" s="288" t="s">
        <v>461</v>
      </c>
      <c r="T6" s="289" t="s">
        <v>462</v>
      </c>
      <c r="U6" s="788"/>
    </row>
    <row r="7" spans="1:21" s="13" customFormat="1" ht="20.25" customHeight="1">
      <c r="A7" s="632"/>
      <c r="B7" s="814"/>
      <c r="C7" s="650"/>
      <c r="D7" s="651"/>
      <c r="E7" s="652"/>
      <c r="F7" s="290" t="s">
        <v>629</v>
      </c>
      <c r="G7" s="817"/>
      <c r="H7" s="291" t="s">
        <v>564</v>
      </c>
      <c r="I7" s="292" t="s">
        <v>565</v>
      </c>
      <c r="J7" s="292" t="s">
        <v>566</v>
      </c>
      <c r="K7" s="292" t="s">
        <v>567</v>
      </c>
      <c r="L7" s="808"/>
      <c r="M7" s="331" t="s">
        <v>574</v>
      </c>
      <c r="N7" s="332" t="s">
        <v>575</v>
      </c>
      <c r="O7" s="333" t="s">
        <v>576</v>
      </c>
      <c r="P7" s="293" t="s">
        <v>463</v>
      </c>
      <c r="Q7" s="334" t="s">
        <v>604</v>
      </c>
      <c r="R7" s="332" t="s">
        <v>605</v>
      </c>
      <c r="S7" s="332" t="s">
        <v>606</v>
      </c>
      <c r="T7" s="335" t="s">
        <v>607</v>
      </c>
      <c r="U7" s="673"/>
    </row>
    <row r="8" spans="1:21" s="14" customFormat="1" ht="21" customHeight="1">
      <c r="A8" s="632"/>
      <c r="B8" s="301"/>
      <c r="C8" s="123"/>
      <c r="D8" s="302"/>
      <c r="E8" s="15"/>
      <c r="F8" s="305"/>
      <c r="G8" s="306"/>
      <c r="H8" s="329"/>
      <c r="I8" s="329"/>
      <c r="J8" s="329"/>
      <c r="K8" s="329"/>
      <c r="L8" s="307"/>
      <c r="M8" s="308"/>
      <c r="N8" s="309"/>
      <c r="O8" s="310"/>
      <c r="P8" s="311"/>
      <c r="Q8" s="336"/>
      <c r="R8" s="337"/>
      <c r="S8" s="337"/>
      <c r="T8" s="338"/>
      <c r="U8" s="296"/>
    </row>
    <row r="9" spans="1:21" s="14" customFormat="1" ht="21" customHeight="1">
      <c r="A9" s="632"/>
      <c r="B9" s="301"/>
      <c r="C9" s="123"/>
      <c r="D9" s="302"/>
      <c r="E9" s="15"/>
      <c r="F9" s="312"/>
      <c r="G9" s="313"/>
      <c r="H9" s="330"/>
      <c r="I9" s="330"/>
      <c r="J9" s="330"/>
      <c r="K9" s="330"/>
      <c r="L9" s="314"/>
      <c r="M9" s="315"/>
      <c r="N9" s="316"/>
      <c r="O9" s="317"/>
      <c r="P9" s="318"/>
      <c r="Q9" s="339"/>
      <c r="R9" s="340"/>
      <c r="S9" s="340"/>
      <c r="T9" s="341"/>
      <c r="U9" s="297"/>
    </row>
    <row r="10" spans="1:21" s="14" customFormat="1" ht="21" customHeight="1">
      <c r="A10" s="632"/>
      <c r="B10" s="301"/>
      <c r="C10" s="123"/>
      <c r="D10" s="302"/>
      <c r="E10" s="15"/>
      <c r="F10" s="312"/>
      <c r="G10" s="313"/>
      <c r="H10" s="330"/>
      <c r="I10" s="330"/>
      <c r="J10" s="330"/>
      <c r="K10" s="330"/>
      <c r="L10" s="314"/>
      <c r="M10" s="315"/>
      <c r="N10" s="316"/>
      <c r="O10" s="317"/>
      <c r="P10" s="318"/>
      <c r="Q10" s="339"/>
      <c r="R10" s="340"/>
      <c r="S10" s="340"/>
      <c r="T10" s="341"/>
      <c r="U10" s="297"/>
    </row>
    <row r="11" spans="1:21" s="14" customFormat="1" ht="21" customHeight="1">
      <c r="A11" s="632"/>
      <c r="B11" s="301"/>
      <c r="C11" s="123"/>
      <c r="D11" s="302"/>
      <c r="E11" s="15"/>
      <c r="F11" s="312"/>
      <c r="G11" s="313"/>
      <c r="H11" s="330"/>
      <c r="I11" s="330"/>
      <c r="J11" s="330"/>
      <c r="K11" s="330"/>
      <c r="L11" s="314"/>
      <c r="M11" s="315"/>
      <c r="N11" s="316"/>
      <c r="O11" s="317"/>
      <c r="P11" s="318"/>
      <c r="Q11" s="339"/>
      <c r="R11" s="340"/>
      <c r="S11" s="340"/>
      <c r="T11" s="341"/>
      <c r="U11" s="297"/>
    </row>
    <row r="12" spans="1:21" s="14" customFormat="1" ht="21" customHeight="1">
      <c r="A12" s="632"/>
      <c r="B12" s="301"/>
      <c r="C12" s="123"/>
      <c r="D12" s="302"/>
      <c r="E12" s="15"/>
      <c r="F12" s="312"/>
      <c r="G12" s="313"/>
      <c r="H12" s="330"/>
      <c r="I12" s="330"/>
      <c r="J12" s="330"/>
      <c r="K12" s="330"/>
      <c r="L12" s="314"/>
      <c r="M12" s="315"/>
      <c r="N12" s="316"/>
      <c r="O12" s="317"/>
      <c r="P12" s="318"/>
      <c r="Q12" s="339"/>
      <c r="R12" s="340"/>
      <c r="S12" s="340"/>
      <c r="T12" s="341"/>
      <c r="U12" s="297"/>
    </row>
    <row r="13" spans="1:21" s="14" customFormat="1" ht="21" customHeight="1">
      <c r="A13" s="632"/>
      <c r="B13" s="301"/>
      <c r="C13" s="123"/>
      <c r="D13" s="302"/>
      <c r="E13" s="15"/>
      <c r="F13" s="312"/>
      <c r="G13" s="313"/>
      <c r="H13" s="330"/>
      <c r="I13" s="330"/>
      <c r="J13" s="330"/>
      <c r="K13" s="330"/>
      <c r="L13" s="314"/>
      <c r="M13" s="315"/>
      <c r="N13" s="316"/>
      <c r="O13" s="317"/>
      <c r="P13" s="318"/>
      <c r="Q13" s="339"/>
      <c r="R13" s="340"/>
      <c r="S13" s="340"/>
      <c r="T13" s="341"/>
      <c r="U13" s="297"/>
    </row>
    <row r="14" spans="1:21" s="14" customFormat="1" ht="21" customHeight="1">
      <c r="A14" s="632"/>
      <c r="B14" s="301"/>
      <c r="C14" s="123"/>
      <c r="D14" s="302"/>
      <c r="E14" s="15"/>
      <c r="F14" s="312"/>
      <c r="G14" s="313"/>
      <c r="H14" s="330"/>
      <c r="I14" s="330"/>
      <c r="J14" s="330"/>
      <c r="K14" s="330"/>
      <c r="L14" s="314"/>
      <c r="M14" s="315"/>
      <c r="N14" s="316"/>
      <c r="O14" s="317"/>
      <c r="P14" s="318"/>
      <c r="Q14" s="339"/>
      <c r="R14" s="340"/>
      <c r="S14" s="340"/>
      <c r="T14" s="341"/>
      <c r="U14" s="297"/>
    </row>
    <row r="15" spans="1:21" s="14" customFormat="1" ht="21" customHeight="1">
      <c r="A15" s="632"/>
      <c r="B15" s="301"/>
      <c r="C15" s="123"/>
      <c r="D15" s="302"/>
      <c r="E15" s="15"/>
      <c r="F15" s="312"/>
      <c r="G15" s="313"/>
      <c r="H15" s="330"/>
      <c r="I15" s="330"/>
      <c r="J15" s="330"/>
      <c r="K15" s="330"/>
      <c r="L15" s="314"/>
      <c r="M15" s="315"/>
      <c r="N15" s="316"/>
      <c r="O15" s="317"/>
      <c r="P15" s="318"/>
      <c r="Q15" s="339"/>
      <c r="R15" s="340"/>
      <c r="S15" s="340"/>
      <c r="T15" s="341"/>
      <c r="U15" s="297"/>
    </row>
    <row r="16" spans="1:21" s="14" customFormat="1" ht="21" customHeight="1">
      <c r="A16" s="632"/>
      <c r="B16" s="301"/>
      <c r="C16" s="123"/>
      <c r="D16" s="302"/>
      <c r="E16" s="15"/>
      <c r="F16" s="312"/>
      <c r="G16" s="313"/>
      <c r="H16" s="330"/>
      <c r="I16" s="330"/>
      <c r="J16" s="330"/>
      <c r="K16" s="330"/>
      <c r="L16" s="314"/>
      <c r="M16" s="315"/>
      <c r="N16" s="316"/>
      <c r="O16" s="317"/>
      <c r="P16" s="318"/>
      <c r="Q16" s="339"/>
      <c r="R16" s="340"/>
      <c r="S16" s="340"/>
      <c r="T16" s="341"/>
      <c r="U16" s="297"/>
    </row>
    <row r="17" spans="1:21" s="14" customFormat="1" ht="21" customHeight="1">
      <c r="A17" s="632"/>
      <c r="B17" s="301"/>
      <c r="C17" s="123"/>
      <c r="D17" s="302"/>
      <c r="E17" s="15"/>
      <c r="F17" s="312"/>
      <c r="G17" s="313"/>
      <c r="H17" s="330"/>
      <c r="I17" s="330"/>
      <c r="J17" s="330"/>
      <c r="K17" s="330"/>
      <c r="L17" s="314"/>
      <c r="M17" s="315"/>
      <c r="N17" s="316"/>
      <c r="O17" s="317"/>
      <c r="P17" s="318"/>
      <c r="Q17" s="339"/>
      <c r="R17" s="340"/>
      <c r="S17" s="340"/>
      <c r="T17" s="341"/>
      <c r="U17" s="297"/>
    </row>
    <row r="18" spans="1:21" s="14" customFormat="1" ht="21" customHeight="1">
      <c r="A18" s="632"/>
      <c r="B18" s="301"/>
      <c r="C18" s="123"/>
      <c r="D18" s="302"/>
      <c r="E18" s="15"/>
      <c r="F18" s="312"/>
      <c r="G18" s="313"/>
      <c r="H18" s="330"/>
      <c r="I18" s="330"/>
      <c r="J18" s="330"/>
      <c r="K18" s="330"/>
      <c r="L18" s="314"/>
      <c r="M18" s="315"/>
      <c r="N18" s="316"/>
      <c r="O18" s="317"/>
      <c r="P18" s="318"/>
      <c r="Q18" s="339"/>
      <c r="R18" s="340"/>
      <c r="S18" s="340"/>
      <c r="T18" s="341"/>
      <c r="U18" s="297"/>
    </row>
    <row r="19" spans="1:21" s="14" customFormat="1" ht="21" customHeight="1">
      <c r="A19" s="632"/>
      <c r="B19" s="301"/>
      <c r="C19" s="123"/>
      <c r="D19" s="302"/>
      <c r="E19" s="15"/>
      <c r="F19" s="312"/>
      <c r="G19" s="313"/>
      <c r="H19" s="330"/>
      <c r="I19" s="330"/>
      <c r="J19" s="330"/>
      <c r="K19" s="330"/>
      <c r="L19" s="314"/>
      <c r="M19" s="315"/>
      <c r="N19" s="316"/>
      <c r="O19" s="317"/>
      <c r="P19" s="318"/>
      <c r="Q19" s="339"/>
      <c r="R19" s="340"/>
      <c r="S19" s="340"/>
      <c r="T19" s="341"/>
      <c r="U19" s="297"/>
    </row>
    <row r="20" spans="1:21" s="14" customFormat="1" ht="21" customHeight="1">
      <c r="A20" s="632"/>
      <c r="B20" s="301"/>
      <c r="C20" s="123"/>
      <c r="D20" s="302"/>
      <c r="E20" s="15"/>
      <c r="F20" s="312"/>
      <c r="G20" s="313"/>
      <c r="H20" s="330"/>
      <c r="I20" s="330"/>
      <c r="J20" s="330"/>
      <c r="K20" s="330"/>
      <c r="L20" s="314"/>
      <c r="M20" s="315"/>
      <c r="N20" s="316"/>
      <c r="O20" s="317"/>
      <c r="P20" s="318"/>
      <c r="Q20" s="339"/>
      <c r="R20" s="340"/>
      <c r="S20" s="340"/>
      <c r="T20" s="341"/>
      <c r="U20" s="297"/>
    </row>
    <row r="21" spans="1:21" s="14" customFormat="1" ht="21" customHeight="1">
      <c r="A21" s="632"/>
      <c r="B21" s="301"/>
      <c r="C21" s="123"/>
      <c r="D21" s="302"/>
      <c r="E21" s="15"/>
      <c r="F21" s="312"/>
      <c r="G21" s="313"/>
      <c r="H21" s="330"/>
      <c r="I21" s="330"/>
      <c r="J21" s="330"/>
      <c r="K21" s="330"/>
      <c r="L21" s="314"/>
      <c r="M21" s="315"/>
      <c r="N21" s="316"/>
      <c r="O21" s="317"/>
      <c r="P21" s="318"/>
      <c r="Q21" s="339"/>
      <c r="R21" s="340"/>
      <c r="S21" s="340"/>
      <c r="T21" s="341"/>
      <c r="U21" s="297"/>
    </row>
    <row r="22" spans="1:21" s="14" customFormat="1" ht="21" customHeight="1">
      <c r="A22" s="632"/>
      <c r="B22" s="301"/>
      <c r="C22" s="123"/>
      <c r="D22" s="302"/>
      <c r="E22" s="15"/>
      <c r="F22" s="312"/>
      <c r="G22" s="313"/>
      <c r="H22" s="330"/>
      <c r="I22" s="330"/>
      <c r="J22" s="330"/>
      <c r="K22" s="330"/>
      <c r="L22" s="314"/>
      <c r="M22" s="315"/>
      <c r="N22" s="316"/>
      <c r="O22" s="317"/>
      <c r="P22" s="318"/>
      <c r="Q22" s="339"/>
      <c r="R22" s="340"/>
      <c r="S22" s="340"/>
      <c r="T22" s="341"/>
      <c r="U22" s="297"/>
    </row>
    <row r="23" spans="1:21" s="14" customFormat="1" ht="21" customHeight="1">
      <c r="A23" s="632"/>
      <c r="B23" s="301"/>
      <c r="C23" s="123"/>
      <c r="D23" s="302"/>
      <c r="E23" s="15"/>
      <c r="F23" s="312"/>
      <c r="G23" s="313"/>
      <c r="H23" s="330"/>
      <c r="I23" s="330"/>
      <c r="J23" s="330"/>
      <c r="K23" s="330"/>
      <c r="L23" s="314"/>
      <c r="M23" s="315"/>
      <c r="N23" s="316"/>
      <c r="O23" s="317"/>
      <c r="P23" s="318"/>
      <c r="Q23" s="339"/>
      <c r="R23" s="340"/>
      <c r="S23" s="340"/>
      <c r="T23" s="341"/>
      <c r="U23" s="297"/>
    </row>
    <row r="24" spans="1:21" s="14" customFormat="1" ht="21" customHeight="1">
      <c r="A24" s="632"/>
      <c r="B24" s="301"/>
      <c r="C24" s="123"/>
      <c r="D24" s="302"/>
      <c r="E24" s="15"/>
      <c r="F24" s="312"/>
      <c r="G24" s="313"/>
      <c r="H24" s="330"/>
      <c r="I24" s="330"/>
      <c r="J24" s="330"/>
      <c r="K24" s="330"/>
      <c r="L24" s="314"/>
      <c r="M24" s="315"/>
      <c r="N24" s="316"/>
      <c r="O24" s="317"/>
      <c r="P24" s="318"/>
      <c r="Q24" s="339"/>
      <c r="R24" s="340"/>
      <c r="S24" s="340"/>
      <c r="T24" s="341"/>
      <c r="U24" s="297"/>
    </row>
    <row r="25" spans="1:21" s="14" customFormat="1" ht="21" customHeight="1">
      <c r="A25" s="632"/>
      <c r="B25" s="301"/>
      <c r="C25" s="123"/>
      <c r="D25" s="302"/>
      <c r="E25" s="15"/>
      <c r="F25" s="312"/>
      <c r="G25" s="313"/>
      <c r="H25" s="330"/>
      <c r="I25" s="330"/>
      <c r="J25" s="330"/>
      <c r="K25" s="330"/>
      <c r="L25" s="314"/>
      <c r="M25" s="315"/>
      <c r="N25" s="316"/>
      <c r="O25" s="317"/>
      <c r="P25" s="318"/>
      <c r="Q25" s="339"/>
      <c r="R25" s="340"/>
      <c r="S25" s="340"/>
      <c r="T25" s="341"/>
      <c r="U25" s="297"/>
    </row>
    <row r="26" spans="1:21" s="14" customFormat="1" ht="21" customHeight="1">
      <c r="A26" s="632"/>
      <c r="B26" s="301"/>
      <c r="C26" s="123"/>
      <c r="D26" s="302"/>
      <c r="E26" s="15"/>
      <c r="F26" s="312"/>
      <c r="G26" s="313"/>
      <c r="H26" s="19"/>
      <c r="I26" s="19"/>
      <c r="J26" s="19"/>
      <c r="K26" s="19"/>
      <c r="L26" s="314"/>
      <c r="M26" s="315"/>
      <c r="N26" s="316"/>
      <c r="O26" s="317"/>
      <c r="P26" s="318"/>
      <c r="Q26" s="339"/>
      <c r="R26" s="340"/>
      <c r="S26" s="340"/>
      <c r="T26" s="341"/>
      <c r="U26" s="215"/>
    </row>
    <row r="27" spans="1:21" s="14" customFormat="1" ht="21" customHeight="1">
      <c r="A27" s="632"/>
      <c r="B27" s="301"/>
      <c r="C27" s="123"/>
      <c r="D27" s="302"/>
      <c r="E27" s="15"/>
      <c r="F27" s="312"/>
      <c r="G27" s="313"/>
      <c r="H27" s="19"/>
      <c r="I27" s="19"/>
      <c r="J27" s="19"/>
      <c r="K27" s="19"/>
      <c r="L27" s="314"/>
      <c r="M27" s="315"/>
      <c r="N27" s="316"/>
      <c r="O27" s="317"/>
      <c r="P27" s="318"/>
      <c r="Q27" s="339"/>
      <c r="R27" s="340"/>
      <c r="S27" s="340"/>
      <c r="T27" s="341"/>
      <c r="U27" s="297"/>
    </row>
    <row r="28" spans="1:21" s="14" customFormat="1" ht="21" customHeight="1">
      <c r="A28" s="632"/>
      <c r="B28" s="301"/>
      <c r="C28" s="123"/>
      <c r="D28" s="302"/>
      <c r="E28" s="15"/>
      <c r="F28" s="312"/>
      <c r="G28" s="313"/>
      <c r="H28" s="19"/>
      <c r="I28" s="19"/>
      <c r="J28" s="19"/>
      <c r="K28" s="19"/>
      <c r="L28" s="319"/>
      <c r="M28" s="315"/>
      <c r="N28" s="316"/>
      <c r="O28" s="317"/>
      <c r="P28" s="320"/>
      <c r="Q28" s="339"/>
      <c r="R28" s="340"/>
      <c r="S28" s="340"/>
      <c r="T28" s="341"/>
      <c r="U28" s="297"/>
    </row>
    <row r="29" spans="1:21" s="14" customFormat="1" ht="21" customHeight="1">
      <c r="A29" s="632"/>
      <c r="B29" s="303"/>
      <c r="C29" s="194"/>
      <c r="D29" s="304"/>
      <c r="E29" s="16"/>
      <c r="F29" s="321"/>
      <c r="G29" s="322"/>
      <c r="H29" s="328"/>
      <c r="I29" s="328"/>
      <c r="J29" s="328"/>
      <c r="K29" s="328"/>
      <c r="L29" s="323"/>
      <c r="M29" s="324"/>
      <c r="N29" s="325"/>
      <c r="O29" s="326"/>
      <c r="P29" s="327"/>
      <c r="Q29" s="342"/>
      <c r="R29" s="343"/>
      <c r="S29" s="343"/>
      <c r="T29" s="344"/>
      <c r="U29" s="298"/>
    </row>
    <row r="30" spans="2:21" s="10" customFormat="1" ht="13.5">
      <c r="B30" s="17"/>
      <c r="C30" s="17"/>
      <c r="D30" s="17"/>
      <c r="E30" s="17"/>
      <c r="F30" s="18"/>
      <c r="G30" s="17"/>
      <c r="H30" s="18"/>
      <c r="I30" s="18"/>
      <c r="J30" s="18"/>
      <c r="K30" s="18"/>
      <c r="L30" s="18"/>
      <c r="M30" s="17"/>
      <c r="N30" s="17"/>
      <c r="O30" s="17"/>
      <c r="P30" s="17"/>
      <c r="Q30" s="17"/>
      <c r="R30" s="17"/>
      <c r="S30" s="17"/>
      <c r="T30" s="17"/>
      <c r="U30" s="17"/>
    </row>
    <row r="31" spans="2:21" s="10" customFormat="1" ht="13.5">
      <c r="B31" s="17"/>
      <c r="C31" s="17"/>
      <c r="D31" s="17"/>
      <c r="E31" s="17"/>
      <c r="F31" s="18"/>
      <c r="G31" s="17"/>
      <c r="H31" s="18"/>
      <c r="I31" s="18"/>
      <c r="J31" s="18"/>
      <c r="K31" s="18"/>
      <c r="L31" s="18"/>
      <c r="M31" s="17"/>
      <c r="N31" s="17"/>
      <c r="O31" s="17"/>
      <c r="P31" s="17"/>
      <c r="Q31" s="17"/>
      <c r="R31" s="17"/>
      <c r="S31" s="17"/>
      <c r="T31" s="17"/>
      <c r="U31" s="17"/>
    </row>
    <row r="32" spans="2:21" s="10" customFormat="1" ht="13.5">
      <c r="B32" s="17"/>
      <c r="C32" s="17"/>
      <c r="D32" s="17"/>
      <c r="E32" s="17"/>
      <c r="F32" s="18"/>
      <c r="G32" s="17"/>
      <c r="H32" s="18"/>
      <c r="I32" s="18"/>
      <c r="J32" s="18"/>
      <c r="K32" s="18"/>
      <c r="L32" s="18"/>
      <c r="M32" s="17"/>
      <c r="N32" s="17"/>
      <c r="O32" s="17"/>
      <c r="P32" s="17"/>
      <c r="Q32" s="17"/>
      <c r="R32" s="17"/>
      <c r="S32" s="17"/>
      <c r="T32" s="17"/>
      <c r="U32" s="17"/>
    </row>
    <row r="33" spans="2:21" s="10" customFormat="1" ht="13.5">
      <c r="B33" s="17"/>
      <c r="C33" s="17"/>
      <c r="D33" s="17"/>
      <c r="E33" s="17"/>
      <c r="F33" s="18"/>
      <c r="G33" s="17"/>
      <c r="H33" s="18"/>
      <c r="I33" s="18"/>
      <c r="J33" s="18"/>
      <c r="K33" s="18"/>
      <c r="L33" s="18"/>
      <c r="M33" s="17"/>
      <c r="N33" s="17"/>
      <c r="O33" s="17"/>
      <c r="P33" s="17"/>
      <c r="Q33" s="17"/>
      <c r="R33" s="17"/>
      <c r="S33" s="17"/>
      <c r="T33" s="17"/>
      <c r="U33" s="17"/>
    </row>
    <row r="34" spans="2:21" s="10" customFormat="1" ht="13.5">
      <c r="B34" s="17"/>
      <c r="C34" s="17"/>
      <c r="D34" s="17"/>
      <c r="E34" s="17"/>
      <c r="F34" s="18"/>
      <c r="G34" s="17"/>
      <c r="H34" s="18"/>
      <c r="I34" s="18"/>
      <c r="J34" s="18"/>
      <c r="K34" s="18"/>
      <c r="L34" s="18"/>
      <c r="M34" s="17"/>
      <c r="N34" s="17"/>
      <c r="O34" s="17"/>
      <c r="P34" s="17"/>
      <c r="Q34" s="17"/>
      <c r="R34" s="17"/>
      <c r="S34" s="17"/>
      <c r="T34" s="17"/>
      <c r="U34" s="17"/>
    </row>
    <row r="35" spans="2:21" s="10" customFormat="1" ht="13.5">
      <c r="B35" s="17"/>
      <c r="C35" s="17"/>
      <c r="D35" s="17"/>
      <c r="E35" s="17"/>
      <c r="F35" s="18"/>
      <c r="G35" s="17"/>
      <c r="H35" s="18"/>
      <c r="I35" s="18"/>
      <c r="J35" s="18"/>
      <c r="K35" s="18"/>
      <c r="L35" s="18"/>
      <c r="M35" s="17"/>
      <c r="N35" s="17"/>
      <c r="O35" s="17"/>
      <c r="P35" s="17"/>
      <c r="Q35" s="17"/>
      <c r="R35" s="17"/>
      <c r="S35" s="17"/>
      <c r="T35" s="17"/>
      <c r="U35" s="17"/>
    </row>
    <row r="36" spans="2:12" s="10" customFormat="1" ht="13.5">
      <c r="B36" s="17"/>
      <c r="F36" s="12"/>
      <c r="H36" s="12"/>
      <c r="I36" s="12"/>
      <c r="J36" s="12"/>
      <c r="K36" s="12"/>
      <c r="L36" s="12"/>
    </row>
    <row r="37" spans="2:12" s="10" customFormat="1" ht="13.5">
      <c r="B37" s="17"/>
      <c r="F37" s="12"/>
      <c r="H37" s="12"/>
      <c r="I37" s="12"/>
      <c r="J37" s="12"/>
      <c r="K37" s="12"/>
      <c r="L37" s="12"/>
    </row>
    <row r="38" spans="2:12" s="10" customFormat="1" ht="13.5">
      <c r="B38" s="17"/>
      <c r="F38" s="12"/>
      <c r="H38" s="12"/>
      <c r="I38" s="12"/>
      <c r="J38" s="12"/>
      <c r="K38" s="12"/>
      <c r="L38" s="12"/>
    </row>
    <row r="39" spans="2:12" s="10" customFormat="1" ht="13.5">
      <c r="B39" s="17"/>
      <c r="F39" s="12"/>
      <c r="H39" s="12"/>
      <c r="I39" s="12"/>
      <c r="J39" s="12"/>
      <c r="K39" s="12"/>
      <c r="L39" s="12"/>
    </row>
    <row r="40" spans="2:12" s="10" customFormat="1" ht="13.5">
      <c r="B40" s="17"/>
      <c r="F40" s="12"/>
      <c r="H40" s="12"/>
      <c r="I40" s="12"/>
      <c r="J40" s="12"/>
      <c r="K40" s="12"/>
      <c r="L40" s="12"/>
    </row>
    <row r="41" spans="2:12" s="10" customFormat="1" ht="13.5">
      <c r="B41" s="17"/>
      <c r="F41" s="12"/>
      <c r="H41" s="12"/>
      <c r="I41" s="12"/>
      <c r="J41" s="12"/>
      <c r="K41" s="12"/>
      <c r="L41" s="12"/>
    </row>
    <row r="42" spans="2:12" s="10" customFormat="1" ht="13.5">
      <c r="B42" s="17"/>
      <c r="F42" s="12"/>
      <c r="H42" s="12"/>
      <c r="I42" s="12"/>
      <c r="J42" s="12"/>
      <c r="K42" s="12"/>
      <c r="L42" s="12"/>
    </row>
    <row r="43" spans="2:12" s="10" customFormat="1" ht="13.5">
      <c r="B43" s="17"/>
      <c r="F43" s="12"/>
      <c r="H43" s="12"/>
      <c r="I43" s="12"/>
      <c r="J43" s="12"/>
      <c r="K43" s="12"/>
      <c r="L43" s="12"/>
    </row>
    <row r="44" spans="2:12" s="10" customFormat="1" ht="13.5">
      <c r="B44" s="17"/>
      <c r="F44" s="12"/>
      <c r="H44" s="12"/>
      <c r="I44" s="12"/>
      <c r="J44" s="12"/>
      <c r="K44" s="12"/>
      <c r="L44" s="12"/>
    </row>
    <row r="45" spans="2:12" s="10" customFormat="1" ht="13.5">
      <c r="B45" s="17"/>
      <c r="F45" s="12"/>
      <c r="H45" s="12"/>
      <c r="I45" s="12"/>
      <c r="J45" s="12"/>
      <c r="K45" s="12"/>
      <c r="L45" s="12"/>
    </row>
    <row r="46" spans="2:12" s="10" customFormat="1" ht="13.5">
      <c r="B46" s="17"/>
      <c r="F46" s="12"/>
      <c r="H46" s="12"/>
      <c r="I46" s="12"/>
      <c r="J46" s="12"/>
      <c r="K46" s="12"/>
      <c r="L46" s="12"/>
    </row>
    <row r="47" spans="2:12" s="10" customFormat="1" ht="13.5">
      <c r="B47" s="17"/>
      <c r="F47" s="12"/>
      <c r="H47" s="12"/>
      <c r="I47" s="12"/>
      <c r="J47" s="12"/>
      <c r="K47" s="12"/>
      <c r="L47" s="12"/>
    </row>
    <row r="48" spans="2:12" s="10" customFormat="1" ht="13.5">
      <c r="B48" s="17"/>
      <c r="F48" s="12"/>
      <c r="H48" s="12"/>
      <c r="I48" s="12"/>
      <c r="J48" s="12"/>
      <c r="K48" s="12"/>
      <c r="L48" s="12"/>
    </row>
    <row r="49" spans="2:12" s="10" customFormat="1" ht="13.5">
      <c r="B49" s="17"/>
      <c r="F49" s="12"/>
      <c r="H49" s="12"/>
      <c r="I49" s="12"/>
      <c r="J49" s="12"/>
      <c r="K49" s="12"/>
      <c r="L49" s="12"/>
    </row>
    <row r="50" spans="2:12" s="10" customFormat="1" ht="13.5">
      <c r="B50" s="17"/>
      <c r="F50" s="12"/>
      <c r="H50" s="12"/>
      <c r="I50" s="12"/>
      <c r="J50" s="12"/>
      <c r="K50" s="12"/>
      <c r="L50" s="12"/>
    </row>
    <row r="51" spans="2:12" s="10" customFormat="1" ht="13.5">
      <c r="B51" s="17"/>
      <c r="F51" s="12"/>
      <c r="H51" s="12"/>
      <c r="I51" s="12"/>
      <c r="J51" s="12"/>
      <c r="K51" s="12"/>
      <c r="L51" s="12"/>
    </row>
    <row r="52" spans="2:12" s="10" customFormat="1" ht="13.5">
      <c r="B52" s="17"/>
      <c r="F52" s="12"/>
      <c r="H52" s="12"/>
      <c r="I52" s="12"/>
      <c r="J52" s="12"/>
      <c r="K52" s="12"/>
      <c r="L52" s="12"/>
    </row>
    <row r="53" spans="2:12" s="10" customFormat="1" ht="13.5">
      <c r="B53" s="17"/>
      <c r="F53" s="12"/>
      <c r="H53" s="12"/>
      <c r="I53" s="12"/>
      <c r="J53" s="12"/>
      <c r="K53" s="12"/>
      <c r="L53" s="12"/>
    </row>
    <row r="54" spans="2:12" s="10" customFormat="1" ht="13.5">
      <c r="B54" s="17"/>
      <c r="F54" s="12"/>
      <c r="H54" s="12"/>
      <c r="I54" s="12"/>
      <c r="J54" s="12"/>
      <c r="K54" s="12"/>
      <c r="L54" s="12"/>
    </row>
    <row r="55" spans="2:12" s="10" customFormat="1" ht="13.5">
      <c r="B55" s="17"/>
      <c r="F55" s="12"/>
      <c r="H55" s="12"/>
      <c r="I55" s="12"/>
      <c r="J55" s="12"/>
      <c r="K55" s="12"/>
      <c r="L55" s="12"/>
    </row>
    <row r="56" spans="2:12" s="10" customFormat="1" ht="13.5">
      <c r="B56" s="17"/>
      <c r="F56" s="12"/>
      <c r="H56" s="12"/>
      <c r="I56" s="12"/>
      <c r="J56" s="12"/>
      <c r="K56" s="12"/>
      <c r="L56" s="12"/>
    </row>
    <row r="57" spans="2:12" s="10" customFormat="1" ht="13.5">
      <c r="B57" s="17"/>
      <c r="F57" s="12"/>
      <c r="H57" s="12"/>
      <c r="I57" s="12"/>
      <c r="J57" s="12"/>
      <c r="K57" s="12"/>
      <c r="L57" s="12"/>
    </row>
    <row r="58" spans="2:12" s="10" customFormat="1" ht="13.5">
      <c r="B58" s="17"/>
      <c r="F58" s="12"/>
      <c r="H58" s="12"/>
      <c r="I58" s="12"/>
      <c r="J58" s="12"/>
      <c r="K58" s="12"/>
      <c r="L58" s="12"/>
    </row>
    <row r="59" spans="2:12" s="10" customFormat="1" ht="13.5">
      <c r="B59" s="17"/>
      <c r="F59" s="12"/>
      <c r="H59" s="12"/>
      <c r="I59" s="12"/>
      <c r="J59" s="12"/>
      <c r="K59" s="12"/>
      <c r="L59" s="12"/>
    </row>
    <row r="60" spans="2:12" s="10" customFormat="1" ht="13.5">
      <c r="B60" s="17"/>
      <c r="F60" s="12"/>
      <c r="H60" s="12"/>
      <c r="I60" s="12"/>
      <c r="J60" s="12"/>
      <c r="K60" s="12"/>
      <c r="L60" s="12"/>
    </row>
    <row r="61" spans="2:12" s="10" customFormat="1" ht="13.5">
      <c r="B61" s="17"/>
      <c r="F61" s="12"/>
      <c r="H61" s="12"/>
      <c r="I61" s="12"/>
      <c r="J61" s="12"/>
      <c r="K61" s="12"/>
      <c r="L61" s="12"/>
    </row>
    <row r="62" spans="2:12" s="10" customFormat="1" ht="13.5">
      <c r="B62" s="17"/>
      <c r="F62" s="12"/>
      <c r="H62" s="12"/>
      <c r="I62" s="12"/>
      <c r="J62" s="12"/>
      <c r="K62" s="12"/>
      <c r="L62" s="12"/>
    </row>
    <row r="63" spans="2:12" s="10" customFormat="1" ht="13.5">
      <c r="B63" s="17"/>
      <c r="F63" s="12"/>
      <c r="H63" s="12"/>
      <c r="I63" s="12"/>
      <c r="J63" s="12"/>
      <c r="K63" s="12"/>
      <c r="L63" s="12"/>
    </row>
    <row r="64" spans="2:12" s="10" customFormat="1" ht="13.5">
      <c r="B64" s="17"/>
      <c r="F64" s="12"/>
      <c r="H64" s="12"/>
      <c r="I64" s="12"/>
      <c r="J64" s="12"/>
      <c r="K64" s="12"/>
      <c r="L64" s="12"/>
    </row>
    <row r="65" spans="2:12" s="10" customFormat="1" ht="13.5">
      <c r="B65" s="17"/>
      <c r="F65" s="12"/>
      <c r="H65" s="12"/>
      <c r="I65" s="12"/>
      <c r="J65" s="12"/>
      <c r="K65" s="12"/>
      <c r="L65" s="12"/>
    </row>
    <row r="66" spans="2:12" s="10" customFormat="1" ht="13.5">
      <c r="B66" s="17"/>
      <c r="F66" s="12"/>
      <c r="H66" s="12"/>
      <c r="I66" s="12"/>
      <c r="J66" s="12"/>
      <c r="K66" s="12"/>
      <c r="L66" s="12"/>
    </row>
    <row r="67" spans="2:12" s="10" customFormat="1" ht="13.5">
      <c r="B67" s="17"/>
      <c r="F67" s="12"/>
      <c r="H67" s="12"/>
      <c r="I67" s="12"/>
      <c r="J67" s="12"/>
      <c r="K67" s="12"/>
      <c r="L67" s="12"/>
    </row>
    <row r="68" spans="2:12" s="10" customFormat="1" ht="13.5">
      <c r="B68" s="17"/>
      <c r="F68" s="12"/>
      <c r="H68" s="12"/>
      <c r="I68" s="12"/>
      <c r="J68" s="12"/>
      <c r="K68" s="12"/>
      <c r="L68" s="12"/>
    </row>
    <row r="69" spans="2:12" s="10" customFormat="1" ht="13.5">
      <c r="B69" s="17"/>
      <c r="F69" s="12"/>
      <c r="H69" s="12"/>
      <c r="I69" s="12"/>
      <c r="J69" s="12"/>
      <c r="K69" s="12"/>
      <c r="L69" s="12"/>
    </row>
    <row r="70" spans="2:12" s="10" customFormat="1" ht="13.5">
      <c r="B70" s="17"/>
      <c r="F70" s="12"/>
      <c r="H70" s="12"/>
      <c r="I70" s="12"/>
      <c r="J70" s="12"/>
      <c r="K70" s="12"/>
      <c r="L70" s="12"/>
    </row>
    <row r="71" spans="2:12" s="10" customFormat="1" ht="13.5">
      <c r="B71" s="17"/>
      <c r="F71" s="12"/>
      <c r="H71" s="12"/>
      <c r="I71" s="12"/>
      <c r="J71" s="12"/>
      <c r="K71" s="12"/>
      <c r="L71" s="12"/>
    </row>
    <row r="72" spans="2:12" s="10" customFormat="1" ht="13.5">
      <c r="B72" s="17"/>
      <c r="F72" s="12"/>
      <c r="H72" s="12"/>
      <c r="I72" s="12"/>
      <c r="J72" s="12"/>
      <c r="K72" s="12"/>
      <c r="L72" s="12"/>
    </row>
    <row r="73" spans="2:12" s="10" customFormat="1" ht="13.5">
      <c r="B73" s="17"/>
      <c r="F73" s="12"/>
      <c r="H73" s="12"/>
      <c r="I73" s="12"/>
      <c r="J73" s="12"/>
      <c r="K73" s="12"/>
      <c r="L73" s="12"/>
    </row>
    <row r="74" spans="2:12" s="10" customFormat="1" ht="13.5">
      <c r="B74" s="17"/>
      <c r="F74" s="12"/>
      <c r="H74" s="12"/>
      <c r="I74" s="12"/>
      <c r="J74" s="12"/>
      <c r="K74" s="12"/>
      <c r="L74" s="12"/>
    </row>
    <row r="75" spans="2:12" s="10" customFormat="1" ht="13.5">
      <c r="B75" s="17"/>
      <c r="F75" s="12"/>
      <c r="H75" s="12"/>
      <c r="I75" s="12"/>
      <c r="J75" s="12"/>
      <c r="K75" s="12"/>
      <c r="L75" s="12"/>
    </row>
    <row r="76" spans="2:12" s="10" customFormat="1" ht="13.5">
      <c r="B76" s="17"/>
      <c r="F76" s="12"/>
      <c r="H76" s="12"/>
      <c r="I76" s="12"/>
      <c r="J76" s="12"/>
      <c r="K76" s="12"/>
      <c r="L76" s="12"/>
    </row>
    <row r="77" spans="2:12" s="10" customFormat="1" ht="13.5">
      <c r="B77" s="17"/>
      <c r="F77" s="12"/>
      <c r="H77" s="12"/>
      <c r="I77" s="12"/>
      <c r="J77" s="12"/>
      <c r="K77" s="12"/>
      <c r="L77" s="12"/>
    </row>
    <row r="78" spans="2:12" s="10" customFormat="1" ht="13.5">
      <c r="B78" s="17"/>
      <c r="F78" s="12"/>
      <c r="H78" s="12"/>
      <c r="I78" s="12"/>
      <c r="J78" s="12"/>
      <c r="K78" s="12"/>
      <c r="L78" s="12"/>
    </row>
    <row r="79" spans="2:12" s="10" customFormat="1" ht="13.5">
      <c r="B79" s="17"/>
      <c r="F79" s="12"/>
      <c r="H79" s="12"/>
      <c r="I79" s="12"/>
      <c r="J79" s="12"/>
      <c r="K79" s="12"/>
      <c r="L79" s="12"/>
    </row>
    <row r="80" spans="2:12" s="10" customFormat="1" ht="13.5">
      <c r="B80" s="17"/>
      <c r="F80" s="12"/>
      <c r="H80" s="12"/>
      <c r="I80" s="12"/>
      <c r="J80" s="12"/>
      <c r="K80" s="12"/>
      <c r="L80" s="12"/>
    </row>
    <row r="81" spans="2:12" s="10" customFormat="1" ht="13.5">
      <c r="B81" s="17"/>
      <c r="F81" s="12"/>
      <c r="H81" s="12"/>
      <c r="I81" s="12"/>
      <c r="J81" s="12"/>
      <c r="K81" s="12"/>
      <c r="L81" s="12"/>
    </row>
    <row r="82" spans="2:12" s="10" customFormat="1" ht="13.5">
      <c r="B82" s="17"/>
      <c r="F82" s="12"/>
      <c r="H82" s="12"/>
      <c r="I82" s="12"/>
      <c r="J82" s="12"/>
      <c r="K82" s="12"/>
      <c r="L82" s="12"/>
    </row>
    <row r="83" spans="2:12" s="10" customFormat="1" ht="13.5">
      <c r="B83" s="17"/>
      <c r="F83" s="12"/>
      <c r="H83" s="12"/>
      <c r="I83" s="12"/>
      <c r="J83" s="12"/>
      <c r="K83" s="12"/>
      <c r="L83" s="12"/>
    </row>
    <row r="84" spans="2:12" s="10" customFormat="1" ht="13.5">
      <c r="B84" s="17"/>
      <c r="F84" s="12"/>
      <c r="H84" s="12"/>
      <c r="I84" s="12"/>
      <c r="J84" s="12"/>
      <c r="K84" s="12"/>
      <c r="L84" s="12"/>
    </row>
    <row r="85" spans="2:12" s="10" customFormat="1" ht="13.5">
      <c r="B85" s="17"/>
      <c r="F85" s="12"/>
      <c r="H85" s="12"/>
      <c r="I85" s="12"/>
      <c r="J85" s="12"/>
      <c r="K85" s="12"/>
      <c r="L85" s="12"/>
    </row>
    <row r="86" spans="2:12" s="10" customFormat="1" ht="13.5">
      <c r="B86" s="17"/>
      <c r="F86" s="12"/>
      <c r="H86" s="12"/>
      <c r="I86" s="12"/>
      <c r="J86" s="12"/>
      <c r="K86" s="12"/>
      <c r="L86" s="12"/>
    </row>
    <row r="87" spans="2:12" s="10" customFormat="1" ht="13.5">
      <c r="B87" s="17"/>
      <c r="F87" s="12"/>
      <c r="H87" s="12"/>
      <c r="I87" s="12"/>
      <c r="J87" s="12"/>
      <c r="K87" s="12"/>
      <c r="L87" s="12"/>
    </row>
    <row r="88" spans="2:12" s="10" customFormat="1" ht="13.5">
      <c r="B88" s="17"/>
      <c r="F88" s="12"/>
      <c r="H88" s="12"/>
      <c r="I88" s="12"/>
      <c r="J88" s="12"/>
      <c r="K88" s="12"/>
      <c r="L88" s="12"/>
    </row>
    <row r="89" spans="2:12" s="10" customFormat="1" ht="13.5">
      <c r="B89" s="17"/>
      <c r="F89" s="12"/>
      <c r="H89" s="12"/>
      <c r="I89" s="12"/>
      <c r="J89" s="12"/>
      <c r="K89" s="12"/>
      <c r="L89" s="12"/>
    </row>
    <row r="90" spans="2:12" s="10" customFormat="1" ht="13.5">
      <c r="B90" s="17"/>
      <c r="F90" s="12"/>
      <c r="H90" s="12"/>
      <c r="I90" s="12"/>
      <c r="J90" s="12"/>
      <c r="K90" s="12"/>
      <c r="L90" s="12"/>
    </row>
    <row r="91" spans="2:12" s="10" customFormat="1" ht="13.5">
      <c r="B91" s="17"/>
      <c r="F91" s="12"/>
      <c r="H91" s="12"/>
      <c r="I91" s="12"/>
      <c r="J91" s="12"/>
      <c r="K91" s="12"/>
      <c r="L91" s="12"/>
    </row>
    <row r="92" spans="2:12" s="10" customFormat="1" ht="13.5">
      <c r="B92" s="17"/>
      <c r="F92" s="12"/>
      <c r="H92" s="12"/>
      <c r="I92" s="12"/>
      <c r="J92" s="12"/>
      <c r="K92" s="12"/>
      <c r="L92" s="12"/>
    </row>
    <row r="93" spans="2:12" s="10" customFormat="1" ht="13.5">
      <c r="B93" s="17"/>
      <c r="F93" s="12"/>
      <c r="H93" s="12"/>
      <c r="I93" s="12"/>
      <c r="J93" s="12"/>
      <c r="K93" s="12"/>
      <c r="L93" s="12"/>
    </row>
    <row r="94" spans="2:12" s="10" customFormat="1" ht="13.5">
      <c r="B94" s="17"/>
      <c r="F94" s="12"/>
      <c r="H94" s="12"/>
      <c r="I94" s="12"/>
      <c r="J94" s="12"/>
      <c r="K94" s="12"/>
      <c r="L94" s="12"/>
    </row>
    <row r="95" spans="2:12" s="10" customFormat="1" ht="13.5">
      <c r="B95" s="17"/>
      <c r="F95" s="12"/>
      <c r="H95" s="12"/>
      <c r="I95" s="12"/>
      <c r="J95" s="12"/>
      <c r="K95" s="12"/>
      <c r="L95" s="12"/>
    </row>
    <row r="96" spans="2:12" s="10" customFormat="1" ht="13.5">
      <c r="B96" s="17"/>
      <c r="F96" s="12"/>
      <c r="H96" s="12"/>
      <c r="I96" s="12"/>
      <c r="J96" s="12"/>
      <c r="K96" s="12"/>
      <c r="L96" s="12"/>
    </row>
    <row r="97" spans="2:12" s="10" customFormat="1" ht="13.5">
      <c r="B97" s="17"/>
      <c r="F97" s="12"/>
      <c r="H97" s="12"/>
      <c r="I97" s="12"/>
      <c r="J97" s="12"/>
      <c r="K97" s="12"/>
      <c r="L97" s="12"/>
    </row>
  </sheetData>
  <sheetProtection/>
  <mergeCells count="17">
    <mergeCell ref="A4:A29"/>
    <mergeCell ref="H4:K5"/>
    <mergeCell ref="L4:L7"/>
    <mergeCell ref="C4:E7"/>
    <mergeCell ref="B2:D2"/>
    <mergeCell ref="B4:B7"/>
    <mergeCell ref="G4:G7"/>
    <mergeCell ref="F4:F6"/>
    <mergeCell ref="S5:T5"/>
    <mergeCell ref="O5:O6"/>
    <mergeCell ref="U4:U7"/>
    <mergeCell ref="M5:M6"/>
    <mergeCell ref="Q4:T4"/>
    <mergeCell ref="P4:P6"/>
    <mergeCell ref="Q5:R5"/>
    <mergeCell ref="N5:N6"/>
    <mergeCell ref="M4:O4"/>
  </mergeCells>
  <printOptions horizontalCentered="1" verticalCentered="1"/>
  <pageMargins left="0.3937007874015748" right="0.3937007874015748" top="0.5905511811023623" bottom="0.5905511811023623" header="0.15748031496062992"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V163"/>
  <sheetViews>
    <sheetView showZeros="0" zoomScale="75" zoomScaleNormal="75" zoomScalePageLayoutView="0" workbookViewId="0" topLeftCell="A1">
      <selection activeCell="A4" sqref="A4:A26"/>
    </sheetView>
  </sheetViews>
  <sheetFormatPr defaultColWidth="12.00390625" defaultRowHeight="12"/>
  <cols>
    <col min="1" max="1" width="3.8515625" style="10" customWidth="1"/>
    <col min="2" max="2" width="5.8515625" style="10" customWidth="1"/>
    <col min="3" max="3" width="0.42578125" style="10" customWidth="1"/>
    <col min="4" max="4" width="22.8515625" style="10" customWidth="1"/>
    <col min="5" max="5" width="0.42578125" style="10" customWidth="1"/>
    <col min="6" max="6" width="12.8515625" style="10" customWidth="1"/>
    <col min="7" max="9" width="9.8515625" style="10" customWidth="1"/>
    <col min="10" max="12" width="12.8515625" style="10" customWidth="1"/>
    <col min="13" max="15" width="15.8515625" style="10" customWidth="1"/>
    <col min="16" max="16" width="0.71875" style="10" customWidth="1"/>
    <col min="17" max="17" width="26.140625" style="10" customWidth="1"/>
    <col min="18" max="16384" width="12.00390625" style="10" customWidth="1"/>
  </cols>
  <sheetData>
    <row r="1" spans="4:12" ht="4.5" customHeight="1">
      <c r="D1" s="168"/>
      <c r="F1" s="17"/>
      <c r="J1" s="17"/>
      <c r="K1" s="222"/>
      <c r="L1" s="222"/>
    </row>
    <row r="2" spans="2:4" s="7" customFormat="1" ht="15.75" customHeight="1">
      <c r="B2" s="821" t="s">
        <v>568</v>
      </c>
      <c r="C2" s="821"/>
      <c r="D2" s="821"/>
    </row>
    <row r="3" spans="3:22" s="7" customFormat="1" ht="22.5" customHeight="1">
      <c r="C3" s="221"/>
      <c r="D3" s="221"/>
      <c r="E3" s="221"/>
      <c r="F3" s="295" t="s">
        <v>561</v>
      </c>
      <c r="H3" s="221"/>
      <c r="I3" s="221"/>
      <c r="J3" s="221"/>
      <c r="K3" s="221"/>
      <c r="L3" s="221"/>
      <c r="M3" s="221"/>
      <c r="N3" s="221"/>
      <c r="O3" s="221"/>
      <c r="P3" s="221"/>
      <c r="Q3" s="221"/>
      <c r="R3" s="9"/>
      <c r="S3" s="9"/>
      <c r="T3" s="9"/>
      <c r="U3" s="9"/>
      <c r="V3" s="9"/>
    </row>
    <row r="4" spans="1:17" ht="19.5" customHeight="1">
      <c r="A4" s="632"/>
      <c r="B4" s="812" t="s">
        <v>472</v>
      </c>
      <c r="C4" s="647" t="s">
        <v>628</v>
      </c>
      <c r="D4" s="648"/>
      <c r="E4" s="648"/>
      <c r="F4" s="791" t="s">
        <v>577</v>
      </c>
      <c r="G4" s="661"/>
      <c r="H4" s="661"/>
      <c r="I4" s="661"/>
      <c r="J4" s="792"/>
      <c r="K4" s="822" t="s">
        <v>638</v>
      </c>
      <c r="L4" s="823"/>
      <c r="M4" s="822" t="s">
        <v>582</v>
      </c>
      <c r="N4" s="825" t="s">
        <v>585</v>
      </c>
      <c r="O4" s="818" t="s">
        <v>586</v>
      </c>
      <c r="P4" s="648" t="s">
        <v>583</v>
      </c>
      <c r="Q4" s="649"/>
    </row>
    <row r="5" spans="1:17" ht="37.5" customHeight="1">
      <c r="A5" s="632"/>
      <c r="B5" s="813"/>
      <c r="C5" s="809"/>
      <c r="D5" s="810"/>
      <c r="E5" s="810"/>
      <c r="F5" s="352" t="s">
        <v>578</v>
      </c>
      <c r="G5" s="820" t="s">
        <v>584</v>
      </c>
      <c r="H5" s="820"/>
      <c r="I5" s="820"/>
      <c r="J5" s="351" t="s">
        <v>579</v>
      </c>
      <c r="K5" s="352" t="s">
        <v>580</v>
      </c>
      <c r="L5" s="351" t="s">
        <v>581</v>
      </c>
      <c r="M5" s="824"/>
      <c r="N5" s="826"/>
      <c r="O5" s="819"/>
      <c r="P5" s="810"/>
      <c r="Q5" s="811"/>
    </row>
    <row r="6" spans="1:17" s="14" customFormat="1" ht="21.75" customHeight="1">
      <c r="A6" s="632"/>
      <c r="B6" s="347"/>
      <c r="C6" s="348"/>
      <c r="D6" s="349"/>
      <c r="E6" s="350"/>
      <c r="F6" s="353"/>
      <c r="G6" s="354"/>
      <c r="H6" s="354"/>
      <c r="I6" s="354"/>
      <c r="J6" s="355"/>
      <c r="K6" s="356"/>
      <c r="L6" s="357"/>
      <c r="M6" s="358"/>
      <c r="N6" s="359"/>
      <c r="O6" s="357"/>
      <c r="P6" s="350"/>
      <c r="Q6" s="360"/>
    </row>
    <row r="7" spans="1:17" s="14" customFormat="1" ht="21.75" customHeight="1">
      <c r="A7" s="632"/>
      <c r="B7" s="301"/>
      <c r="C7" s="123"/>
      <c r="D7" s="217"/>
      <c r="E7" s="124"/>
      <c r="F7" s="361"/>
      <c r="G7" s="135"/>
      <c r="H7" s="135"/>
      <c r="I7" s="135"/>
      <c r="J7" s="362"/>
      <c r="K7" s="363"/>
      <c r="L7" s="364"/>
      <c r="M7" s="365"/>
      <c r="N7" s="366"/>
      <c r="O7" s="364"/>
      <c r="P7" s="124"/>
      <c r="Q7" s="125"/>
    </row>
    <row r="8" spans="1:17" s="14" customFormat="1" ht="21.75" customHeight="1">
      <c r="A8" s="632"/>
      <c r="B8" s="301"/>
      <c r="C8" s="123"/>
      <c r="D8" s="217"/>
      <c r="E8" s="124"/>
      <c r="F8" s="361"/>
      <c r="G8" s="135"/>
      <c r="H8" s="135"/>
      <c r="I8" s="135"/>
      <c r="J8" s="362"/>
      <c r="K8" s="363"/>
      <c r="L8" s="364"/>
      <c r="M8" s="365"/>
      <c r="N8" s="366"/>
      <c r="O8" s="364"/>
      <c r="P8" s="124"/>
      <c r="Q8" s="125"/>
    </row>
    <row r="9" spans="1:17" s="14" customFormat="1" ht="21.75" customHeight="1">
      <c r="A9" s="632"/>
      <c r="B9" s="301"/>
      <c r="C9" s="123"/>
      <c r="D9" s="217"/>
      <c r="E9" s="124"/>
      <c r="F9" s="361"/>
      <c r="G9" s="135"/>
      <c r="H9" s="135"/>
      <c r="I9" s="135"/>
      <c r="J9" s="362"/>
      <c r="K9" s="363"/>
      <c r="L9" s="364"/>
      <c r="M9" s="365"/>
      <c r="N9" s="366"/>
      <c r="O9" s="364"/>
      <c r="P9" s="124"/>
      <c r="Q9" s="125"/>
    </row>
    <row r="10" spans="1:17" s="14" customFormat="1" ht="21.75" customHeight="1">
      <c r="A10" s="632"/>
      <c r="B10" s="301"/>
      <c r="C10" s="123"/>
      <c r="D10" s="217"/>
      <c r="E10" s="124"/>
      <c r="F10" s="361"/>
      <c r="G10" s="135"/>
      <c r="H10" s="135"/>
      <c r="I10" s="135"/>
      <c r="J10" s="362"/>
      <c r="K10" s="363"/>
      <c r="L10" s="364"/>
      <c r="M10" s="365"/>
      <c r="N10" s="366"/>
      <c r="O10" s="364"/>
      <c r="P10" s="124"/>
      <c r="Q10" s="125"/>
    </row>
    <row r="11" spans="1:17" s="14" customFormat="1" ht="21.75" customHeight="1">
      <c r="A11" s="632"/>
      <c r="B11" s="301"/>
      <c r="C11" s="123"/>
      <c r="D11" s="217"/>
      <c r="E11" s="124"/>
      <c r="F11" s="361"/>
      <c r="G11" s="135"/>
      <c r="H11" s="135"/>
      <c r="I11" s="135"/>
      <c r="J11" s="362"/>
      <c r="K11" s="363"/>
      <c r="L11" s="364"/>
      <c r="M11" s="365"/>
      <c r="N11" s="366"/>
      <c r="O11" s="364"/>
      <c r="P11" s="124"/>
      <c r="Q11" s="125"/>
    </row>
    <row r="12" spans="1:17" s="14" customFormat="1" ht="21.75" customHeight="1">
      <c r="A12" s="632"/>
      <c r="B12" s="301"/>
      <c r="C12" s="123"/>
      <c r="D12" s="217"/>
      <c r="E12" s="124"/>
      <c r="F12" s="361"/>
      <c r="G12" s="135"/>
      <c r="H12" s="135"/>
      <c r="I12" s="135"/>
      <c r="J12" s="362"/>
      <c r="K12" s="363"/>
      <c r="L12" s="364"/>
      <c r="M12" s="365"/>
      <c r="N12" s="366"/>
      <c r="O12" s="364"/>
      <c r="P12" s="124"/>
      <c r="Q12" s="125"/>
    </row>
    <row r="13" spans="1:17" s="14" customFormat="1" ht="21.75" customHeight="1">
      <c r="A13" s="632"/>
      <c r="B13" s="301"/>
      <c r="C13" s="123"/>
      <c r="D13" s="217"/>
      <c r="E13" s="124"/>
      <c r="F13" s="361"/>
      <c r="G13" s="135"/>
      <c r="H13" s="135"/>
      <c r="I13" s="135"/>
      <c r="J13" s="362"/>
      <c r="K13" s="363"/>
      <c r="L13" s="364"/>
      <c r="M13" s="365"/>
      <c r="N13" s="366"/>
      <c r="O13" s="364"/>
      <c r="P13" s="124"/>
      <c r="Q13" s="125"/>
    </row>
    <row r="14" spans="1:17" s="14" customFormat="1" ht="21.75" customHeight="1">
      <c r="A14" s="632"/>
      <c r="B14" s="301"/>
      <c r="C14" s="123"/>
      <c r="D14" s="217"/>
      <c r="E14" s="124"/>
      <c r="F14" s="361"/>
      <c r="G14" s="135"/>
      <c r="H14" s="135"/>
      <c r="I14" s="135"/>
      <c r="J14" s="362"/>
      <c r="K14" s="363"/>
      <c r="L14" s="364"/>
      <c r="M14" s="365"/>
      <c r="N14" s="366"/>
      <c r="O14" s="364"/>
      <c r="P14" s="124"/>
      <c r="Q14" s="125"/>
    </row>
    <row r="15" spans="1:17" s="14" customFormat="1" ht="21.75" customHeight="1">
      <c r="A15" s="632"/>
      <c r="B15" s="301"/>
      <c r="C15" s="123"/>
      <c r="D15" s="217"/>
      <c r="E15" s="124"/>
      <c r="F15" s="361"/>
      <c r="G15" s="135"/>
      <c r="H15" s="135"/>
      <c r="I15" s="135"/>
      <c r="J15" s="362"/>
      <c r="K15" s="363"/>
      <c r="L15" s="364"/>
      <c r="M15" s="365"/>
      <c r="N15" s="366"/>
      <c r="O15" s="364"/>
      <c r="P15" s="124"/>
      <c r="Q15" s="125"/>
    </row>
    <row r="16" spans="1:17" s="14" customFormat="1" ht="21.75" customHeight="1">
      <c r="A16" s="632"/>
      <c r="B16" s="301"/>
      <c r="C16" s="123"/>
      <c r="D16" s="217"/>
      <c r="E16" s="124"/>
      <c r="F16" s="361"/>
      <c r="G16" s="135"/>
      <c r="H16" s="135"/>
      <c r="I16" s="135"/>
      <c r="J16" s="362"/>
      <c r="K16" s="363"/>
      <c r="L16" s="364"/>
      <c r="M16" s="365"/>
      <c r="N16" s="366"/>
      <c r="O16" s="364"/>
      <c r="P16" s="124"/>
      <c r="Q16" s="125"/>
    </row>
    <row r="17" spans="1:17" s="14" customFormat="1" ht="21.75" customHeight="1">
      <c r="A17" s="632"/>
      <c r="B17" s="301"/>
      <c r="C17" s="123"/>
      <c r="D17" s="217"/>
      <c r="E17" s="124"/>
      <c r="F17" s="361"/>
      <c r="G17" s="135"/>
      <c r="H17" s="135"/>
      <c r="I17" s="135"/>
      <c r="J17" s="362"/>
      <c r="K17" s="363"/>
      <c r="L17" s="364"/>
      <c r="M17" s="365"/>
      <c r="N17" s="366"/>
      <c r="O17" s="364"/>
      <c r="P17" s="124"/>
      <c r="Q17" s="125"/>
    </row>
    <row r="18" spans="1:17" s="14" customFormat="1" ht="21.75" customHeight="1">
      <c r="A18" s="632"/>
      <c r="B18" s="301"/>
      <c r="C18" s="123"/>
      <c r="D18" s="217"/>
      <c r="E18" s="124"/>
      <c r="F18" s="361"/>
      <c r="G18" s="135"/>
      <c r="H18" s="135"/>
      <c r="I18" s="135"/>
      <c r="J18" s="362"/>
      <c r="K18" s="363"/>
      <c r="L18" s="364"/>
      <c r="M18" s="365"/>
      <c r="N18" s="366"/>
      <c r="O18" s="364"/>
      <c r="P18" s="124"/>
      <c r="Q18" s="125"/>
    </row>
    <row r="19" spans="1:17" s="14" customFormat="1" ht="21.75" customHeight="1">
      <c r="A19" s="632"/>
      <c r="B19" s="301"/>
      <c r="C19" s="123"/>
      <c r="D19" s="217"/>
      <c r="E19" s="124"/>
      <c r="F19" s="361"/>
      <c r="G19" s="135"/>
      <c r="H19" s="135"/>
      <c r="I19" s="135"/>
      <c r="J19" s="362"/>
      <c r="K19" s="363"/>
      <c r="L19" s="364"/>
      <c r="M19" s="365"/>
      <c r="N19" s="366"/>
      <c r="O19" s="364"/>
      <c r="P19" s="124"/>
      <c r="Q19" s="125"/>
    </row>
    <row r="20" spans="1:17" s="14" customFormat="1" ht="21.75" customHeight="1">
      <c r="A20" s="632"/>
      <c r="B20" s="301"/>
      <c r="C20" s="123"/>
      <c r="D20" s="217"/>
      <c r="E20" s="124"/>
      <c r="F20" s="361"/>
      <c r="G20" s="135"/>
      <c r="H20" s="135"/>
      <c r="I20" s="135"/>
      <c r="J20" s="362"/>
      <c r="K20" s="363"/>
      <c r="L20" s="364"/>
      <c r="M20" s="365"/>
      <c r="N20" s="366"/>
      <c r="O20" s="364"/>
      <c r="P20" s="124"/>
      <c r="Q20" s="125"/>
    </row>
    <row r="21" spans="1:17" s="14" customFormat="1" ht="21.75" customHeight="1">
      <c r="A21" s="632"/>
      <c r="B21" s="301"/>
      <c r="C21" s="123"/>
      <c r="D21" s="217"/>
      <c r="E21" s="124"/>
      <c r="F21" s="361"/>
      <c r="G21" s="135"/>
      <c r="H21" s="135"/>
      <c r="I21" s="135"/>
      <c r="J21" s="362"/>
      <c r="K21" s="363"/>
      <c r="L21" s="364"/>
      <c r="M21" s="365"/>
      <c r="N21" s="366"/>
      <c r="O21" s="364"/>
      <c r="P21" s="124"/>
      <c r="Q21" s="125"/>
    </row>
    <row r="22" spans="1:17" s="14" customFormat="1" ht="21.75" customHeight="1">
      <c r="A22" s="632"/>
      <c r="B22" s="301"/>
      <c r="C22" s="123"/>
      <c r="D22" s="217"/>
      <c r="E22" s="124"/>
      <c r="F22" s="361"/>
      <c r="G22" s="135"/>
      <c r="H22" s="135"/>
      <c r="I22" s="135"/>
      <c r="J22" s="362"/>
      <c r="K22" s="363"/>
      <c r="L22" s="364"/>
      <c r="M22" s="365"/>
      <c r="N22" s="366"/>
      <c r="O22" s="364"/>
      <c r="P22" s="124"/>
      <c r="Q22" s="125"/>
    </row>
    <row r="23" spans="1:17" s="14" customFormat="1" ht="21.75" customHeight="1">
      <c r="A23" s="632"/>
      <c r="B23" s="301"/>
      <c r="C23" s="123"/>
      <c r="D23" s="217"/>
      <c r="E23" s="124"/>
      <c r="F23" s="361"/>
      <c r="G23" s="135"/>
      <c r="H23" s="135"/>
      <c r="I23" s="135"/>
      <c r="J23" s="362"/>
      <c r="K23" s="363"/>
      <c r="L23" s="364"/>
      <c r="M23" s="365"/>
      <c r="N23" s="366"/>
      <c r="O23" s="364"/>
      <c r="P23" s="124"/>
      <c r="Q23" s="125"/>
    </row>
    <row r="24" spans="1:17" s="14" customFormat="1" ht="21.75" customHeight="1">
      <c r="A24" s="632"/>
      <c r="B24" s="301"/>
      <c r="C24" s="123"/>
      <c r="D24" s="217"/>
      <c r="E24" s="124"/>
      <c r="F24" s="361"/>
      <c r="G24" s="135"/>
      <c r="H24" s="135"/>
      <c r="I24" s="135"/>
      <c r="J24" s="362"/>
      <c r="K24" s="363"/>
      <c r="L24" s="364"/>
      <c r="M24" s="365"/>
      <c r="N24" s="366"/>
      <c r="O24" s="364"/>
      <c r="P24" s="124"/>
      <c r="Q24" s="125"/>
    </row>
    <row r="25" spans="1:17" s="14" customFormat="1" ht="21.75" customHeight="1">
      <c r="A25" s="632"/>
      <c r="B25" s="301"/>
      <c r="C25" s="123"/>
      <c r="D25" s="217"/>
      <c r="E25" s="124"/>
      <c r="F25" s="361"/>
      <c r="G25" s="135"/>
      <c r="H25" s="135"/>
      <c r="I25" s="135"/>
      <c r="J25" s="362"/>
      <c r="K25" s="363"/>
      <c r="L25" s="364"/>
      <c r="M25" s="365"/>
      <c r="N25" s="366"/>
      <c r="O25" s="364"/>
      <c r="P25" s="124"/>
      <c r="Q25" s="125"/>
    </row>
    <row r="26" spans="1:17" s="14" customFormat="1" ht="21.75" customHeight="1">
      <c r="A26" s="632"/>
      <c r="B26" s="303"/>
      <c r="C26" s="194"/>
      <c r="D26" s="195"/>
      <c r="E26" s="151"/>
      <c r="F26" s="367"/>
      <c r="G26" s="205"/>
      <c r="H26" s="205"/>
      <c r="I26" s="205"/>
      <c r="J26" s="368"/>
      <c r="K26" s="369"/>
      <c r="L26" s="370"/>
      <c r="M26" s="371"/>
      <c r="N26" s="372"/>
      <c r="O26" s="370"/>
      <c r="P26" s="151"/>
      <c r="Q26" s="196"/>
    </row>
    <row r="27" spans="13:15" ht="13.5">
      <c r="M27" s="175"/>
      <c r="N27" s="175"/>
      <c r="O27" s="175"/>
    </row>
    <row r="28" spans="13:15" ht="13.5">
      <c r="M28" s="175"/>
      <c r="N28" s="175"/>
      <c r="O28" s="175"/>
    </row>
    <row r="29" spans="13:15" ht="13.5">
      <c r="M29" s="175"/>
      <c r="N29" s="175"/>
      <c r="O29" s="175"/>
    </row>
    <row r="30" spans="13:15" ht="13.5">
      <c r="M30" s="175"/>
      <c r="N30" s="175"/>
      <c r="O30" s="175"/>
    </row>
    <row r="31" spans="13:15" ht="13.5">
      <c r="M31" s="175"/>
      <c r="N31" s="175"/>
      <c r="O31" s="175"/>
    </row>
    <row r="32" spans="13:15" ht="13.5">
      <c r="M32" s="175"/>
      <c r="N32" s="175"/>
      <c r="O32" s="175"/>
    </row>
    <row r="33" spans="13:15" ht="13.5">
      <c r="M33" s="175"/>
      <c r="N33" s="175"/>
      <c r="O33" s="175"/>
    </row>
    <row r="34" spans="13:15" ht="13.5">
      <c r="M34" s="175"/>
      <c r="N34" s="175"/>
      <c r="O34" s="175"/>
    </row>
    <row r="35" spans="13:15" ht="13.5">
      <c r="M35" s="175"/>
      <c r="N35" s="175"/>
      <c r="O35" s="175"/>
    </row>
    <row r="36" spans="13:15" ht="13.5">
      <c r="M36" s="175"/>
      <c r="N36" s="175"/>
      <c r="O36" s="175"/>
    </row>
    <row r="37" spans="13:15" ht="13.5">
      <c r="M37" s="175"/>
      <c r="N37" s="175"/>
      <c r="O37" s="175"/>
    </row>
    <row r="38" spans="13:15" ht="13.5">
      <c r="M38" s="175"/>
      <c r="N38" s="175"/>
      <c r="O38" s="175"/>
    </row>
    <row r="39" spans="13:15" ht="13.5">
      <c r="M39" s="175"/>
      <c r="N39" s="175"/>
      <c r="O39" s="175"/>
    </row>
    <row r="40" spans="13:15" ht="13.5">
      <c r="M40" s="175"/>
      <c r="N40" s="175"/>
      <c r="O40" s="175"/>
    </row>
    <row r="41" spans="13:15" ht="13.5">
      <c r="M41" s="175"/>
      <c r="N41" s="175"/>
      <c r="O41" s="175"/>
    </row>
    <row r="42" spans="13:15" ht="13.5">
      <c r="M42" s="175"/>
      <c r="N42" s="175"/>
      <c r="O42" s="175"/>
    </row>
    <row r="43" spans="13:15" ht="13.5">
      <c r="M43" s="175"/>
      <c r="N43" s="175"/>
      <c r="O43" s="175"/>
    </row>
    <row r="44" spans="13:15" ht="13.5">
      <c r="M44" s="175"/>
      <c r="N44" s="175"/>
      <c r="O44" s="175"/>
    </row>
    <row r="45" spans="13:15" ht="13.5">
      <c r="M45" s="175"/>
      <c r="N45" s="175"/>
      <c r="O45" s="175"/>
    </row>
    <row r="46" spans="13:15" ht="13.5">
      <c r="M46" s="175"/>
      <c r="N46" s="175"/>
      <c r="O46" s="175"/>
    </row>
    <row r="47" spans="13:15" ht="13.5">
      <c r="M47" s="175"/>
      <c r="N47" s="175"/>
      <c r="O47" s="175"/>
    </row>
    <row r="48" spans="13:15" ht="13.5">
      <c r="M48" s="175"/>
      <c r="N48" s="175"/>
      <c r="O48" s="175"/>
    </row>
    <row r="49" spans="13:15" ht="13.5">
      <c r="M49" s="175"/>
      <c r="N49" s="175"/>
      <c r="O49" s="175"/>
    </row>
    <row r="50" spans="13:15" ht="13.5">
      <c r="M50" s="175"/>
      <c r="N50" s="175"/>
      <c r="O50" s="175"/>
    </row>
    <row r="51" spans="13:15" ht="13.5">
      <c r="M51" s="175"/>
      <c r="N51" s="175"/>
      <c r="O51" s="175"/>
    </row>
    <row r="52" spans="13:15" ht="13.5">
      <c r="M52" s="175"/>
      <c r="N52" s="175"/>
      <c r="O52" s="175"/>
    </row>
    <row r="53" spans="13:15" ht="13.5">
      <c r="M53" s="175"/>
      <c r="N53" s="175"/>
      <c r="O53" s="175"/>
    </row>
    <row r="54" spans="13:15" ht="13.5">
      <c r="M54" s="175"/>
      <c r="N54" s="175"/>
      <c r="O54" s="175"/>
    </row>
    <row r="55" spans="13:15" ht="13.5">
      <c r="M55" s="175"/>
      <c r="N55" s="175"/>
      <c r="O55" s="175"/>
    </row>
    <row r="56" spans="13:15" ht="13.5">
      <c r="M56" s="175"/>
      <c r="N56" s="175"/>
      <c r="O56" s="175"/>
    </row>
    <row r="57" spans="13:15" ht="13.5">
      <c r="M57" s="175"/>
      <c r="N57" s="175"/>
      <c r="O57" s="175"/>
    </row>
    <row r="58" spans="13:15" ht="13.5">
      <c r="M58" s="175"/>
      <c r="N58" s="175"/>
      <c r="O58" s="175"/>
    </row>
    <row r="59" spans="13:15" ht="13.5">
      <c r="M59" s="175"/>
      <c r="N59" s="175"/>
      <c r="O59" s="175"/>
    </row>
    <row r="60" spans="13:15" ht="13.5">
      <c r="M60" s="175"/>
      <c r="N60" s="175"/>
      <c r="O60" s="175"/>
    </row>
    <row r="61" spans="13:15" ht="13.5">
      <c r="M61" s="175"/>
      <c r="N61" s="175"/>
      <c r="O61" s="175"/>
    </row>
    <row r="62" spans="13:15" ht="13.5">
      <c r="M62" s="175"/>
      <c r="N62" s="175"/>
      <c r="O62" s="175"/>
    </row>
    <row r="63" spans="13:15" ht="13.5">
      <c r="M63" s="175"/>
      <c r="N63" s="175"/>
      <c r="O63" s="175"/>
    </row>
    <row r="64" spans="13:15" ht="13.5">
      <c r="M64" s="175"/>
      <c r="N64" s="175"/>
      <c r="O64" s="175"/>
    </row>
    <row r="65" spans="13:15" ht="13.5">
      <c r="M65" s="175"/>
      <c r="N65" s="175"/>
      <c r="O65" s="175"/>
    </row>
    <row r="66" spans="13:15" ht="13.5">
      <c r="M66" s="175"/>
      <c r="N66" s="175"/>
      <c r="O66" s="175"/>
    </row>
    <row r="67" spans="13:15" ht="13.5">
      <c r="M67" s="175"/>
      <c r="N67" s="175"/>
      <c r="O67" s="175"/>
    </row>
    <row r="68" spans="13:15" ht="13.5">
      <c r="M68" s="175"/>
      <c r="N68" s="175"/>
      <c r="O68" s="175"/>
    </row>
    <row r="69" spans="13:15" ht="13.5">
      <c r="M69" s="175"/>
      <c r="N69" s="175"/>
      <c r="O69" s="175"/>
    </row>
    <row r="70" spans="13:15" ht="13.5">
      <c r="M70" s="175"/>
      <c r="N70" s="175"/>
      <c r="O70" s="175"/>
    </row>
    <row r="71" spans="13:15" ht="13.5">
      <c r="M71" s="175"/>
      <c r="N71" s="175"/>
      <c r="O71" s="175"/>
    </row>
    <row r="72" spans="13:15" ht="13.5">
      <c r="M72" s="175"/>
      <c r="N72" s="175"/>
      <c r="O72" s="175"/>
    </row>
    <row r="73" spans="13:15" ht="13.5">
      <c r="M73" s="175"/>
      <c r="N73" s="175"/>
      <c r="O73" s="175"/>
    </row>
    <row r="74" spans="13:15" ht="13.5">
      <c r="M74" s="175"/>
      <c r="N74" s="175"/>
      <c r="O74" s="175"/>
    </row>
    <row r="75" spans="13:15" ht="13.5">
      <c r="M75" s="175"/>
      <c r="N75" s="175"/>
      <c r="O75" s="175"/>
    </row>
    <row r="76" spans="13:15" ht="13.5">
      <c r="M76" s="175"/>
      <c r="N76" s="175"/>
      <c r="O76" s="175"/>
    </row>
    <row r="77" spans="13:15" ht="13.5">
      <c r="M77" s="175"/>
      <c r="N77" s="175"/>
      <c r="O77" s="175"/>
    </row>
    <row r="78" spans="13:15" ht="13.5">
      <c r="M78" s="175"/>
      <c r="N78" s="175"/>
      <c r="O78" s="175"/>
    </row>
    <row r="79" spans="13:15" ht="13.5">
      <c r="M79" s="175"/>
      <c r="N79" s="175"/>
      <c r="O79" s="175"/>
    </row>
    <row r="80" spans="13:15" ht="13.5">
      <c r="M80" s="175"/>
      <c r="N80" s="175"/>
      <c r="O80" s="175"/>
    </row>
    <row r="81" spans="13:15" ht="13.5">
      <c r="M81" s="175"/>
      <c r="N81" s="175"/>
      <c r="O81" s="175"/>
    </row>
    <row r="82" spans="13:15" ht="13.5">
      <c r="M82" s="175"/>
      <c r="N82" s="175"/>
      <c r="O82" s="175"/>
    </row>
    <row r="83" spans="13:15" ht="13.5">
      <c r="M83" s="175"/>
      <c r="N83" s="175"/>
      <c r="O83" s="175"/>
    </row>
    <row r="84" spans="13:15" ht="13.5">
      <c r="M84" s="175"/>
      <c r="N84" s="175"/>
      <c r="O84" s="175"/>
    </row>
    <row r="85" spans="13:15" ht="13.5">
      <c r="M85" s="175"/>
      <c r="N85" s="175"/>
      <c r="O85" s="175"/>
    </row>
    <row r="86" spans="13:15" ht="13.5">
      <c r="M86" s="175"/>
      <c r="N86" s="175"/>
      <c r="O86" s="175"/>
    </row>
    <row r="87" spans="13:15" ht="13.5">
      <c r="M87" s="175"/>
      <c r="N87" s="175"/>
      <c r="O87" s="175"/>
    </row>
    <row r="88" spans="13:15" ht="13.5">
      <c r="M88" s="175"/>
      <c r="N88" s="175"/>
      <c r="O88" s="175"/>
    </row>
    <row r="89" spans="13:15" ht="13.5">
      <c r="M89" s="175"/>
      <c r="N89" s="175"/>
      <c r="O89" s="175"/>
    </row>
    <row r="90" spans="13:15" ht="13.5">
      <c r="M90" s="175"/>
      <c r="N90" s="175"/>
      <c r="O90" s="175"/>
    </row>
    <row r="91" spans="13:15" ht="13.5">
      <c r="M91" s="175"/>
      <c r="N91" s="175"/>
      <c r="O91" s="175"/>
    </row>
    <row r="92" spans="13:15" ht="13.5">
      <c r="M92" s="175"/>
      <c r="N92" s="175"/>
      <c r="O92" s="175"/>
    </row>
    <row r="93" spans="13:15" ht="13.5">
      <c r="M93" s="175"/>
      <c r="N93" s="175"/>
      <c r="O93" s="175"/>
    </row>
    <row r="94" spans="13:15" ht="13.5">
      <c r="M94" s="175"/>
      <c r="N94" s="175"/>
      <c r="O94" s="175"/>
    </row>
    <row r="95" spans="13:15" ht="13.5">
      <c r="M95" s="175"/>
      <c r="N95" s="175"/>
      <c r="O95" s="175"/>
    </row>
    <row r="96" spans="13:15" ht="13.5">
      <c r="M96" s="175"/>
      <c r="N96" s="175"/>
      <c r="O96" s="175"/>
    </row>
    <row r="97" spans="13:15" ht="13.5">
      <c r="M97" s="175"/>
      <c r="N97" s="175"/>
      <c r="O97" s="175"/>
    </row>
    <row r="98" spans="13:15" ht="13.5">
      <c r="M98" s="175"/>
      <c r="N98" s="175"/>
      <c r="O98" s="175"/>
    </row>
    <row r="99" spans="13:15" ht="13.5">
      <c r="M99" s="175"/>
      <c r="N99" s="175"/>
      <c r="O99" s="175"/>
    </row>
    <row r="100" spans="13:15" ht="13.5">
      <c r="M100" s="175"/>
      <c r="N100" s="175"/>
      <c r="O100" s="175"/>
    </row>
    <row r="101" spans="13:15" ht="13.5">
      <c r="M101" s="175"/>
      <c r="N101" s="175"/>
      <c r="O101" s="175"/>
    </row>
    <row r="102" spans="13:15" ht="13.5">
      <c r="M102" s="175"/>
      <c r="N102" s="175"/>
      <c r="O102" s="175"/>
    </row>
    <row r="103" spans="13:15" ht="13.5">
      <c r="M103" s="175"/>
      <c r="N103" s="175"/>
      <c r="O103" s="175"/>
    </row>
    <row r="104" spans="13:15" ht="13.5">
      <c r="M104" s="175"/>
      <c r="N104" s="175"/>
      <c r="O104" s="175"/>
    </row>
    <row r="105" spans="13:15" ht="13.5">
      <c r="M105" s="175"/>
      <c r="N105" s="175"/>
      <c r="O105" s="175"/>
    </row>
    <row r="106" spans="13:15" ht="13.5">
      <c r="M106" s="175"/>
      <c r="N106" s="175"/>
      <c r="O106" s="175"/>
    </row>
    <row r="107" spans="13:15" ht="13.5">
      <c r="M107" s="175"/>
      <c r="N107" s="175"/>
      <c r="O107" s="175"/>
    </row>
    <row r="108" spans="13:15" ht="13.5">
      <c r="M108" s="175"/>
      <c r="N108" s="175"/>
      <c r="O108" s="175"/>
    </row>
    <row r="109" spans="13:15" ht="13.5">
      <c r="M109" s="175"/>
      <c r="N109" s="175"/>
      <c r="O109" s="175"/>
    </row>
    <row r="110" spans="13:15" ht="13.5">
      <c r="M110" s="175"/>
      <c r="N110" s="175"/>
      <c r="O110" s="175"/>
    </row>
    <row r="111" spans="13:15" ht="13.5">
      <c r="M111" s="175"/>
      <c r="N111" s="175"/>
      <c r="O111" s="175"/>
    </row>
    <row r="112" spans="13:15" ht="13.5">
      <c r="M112" s="175"/>
      <c r="N112" s="175"/>
      <c r="O112" s="175"/>
    </row>
    <row r="113" spans="13:15" ht="13.5">
      <c r="M113" s="175"/>
      <c r="N113" s="175"/>
      <c r="O113" s="175"/>
    </row>
    <row r="114" spans="13:15" ht="13.5">
      <c r="M114" s="175"/>
      <c r="N114" s="175"/>
      <c r="O114" s="175"/>
    </row>
    <row r="115" spans="13:15" ht="13.5">
      <c r="M115" s="175"/>
      <c r="N115" s="175"/>
      <c r="O115" s="175"/>
    </row>
    <row r="116" spans="13:15" ht="13.5">
      <c r="M116" s="175"/>
      <c r="N116" s="175"/>
      <c r="O116" s="175"/>
    </row>
    <row r="117" spans="13:15" ht="13.5">
      <c r="M117" s="175"/>
      <c r="N117" s="175"/>
      <c r="O117" s="175"/>
    </row>
    <row r="118" spans="13:15" ht="13.5">
      <c r="M118" s="175"/>
      <c r="N118" s="175"/>
      <c r="O118" s="175"/>
    </row>
    <row r="119" spans="13:15" ht="13.5">
      <c r="M119" s="175"/>
      <c r="N119" s="175"/>
      <c r="O119" s="175"/>
    </row>
    <row r="120" spans="13:15" ht="13.5">
      <c r="M120" s="175"/>
      <c r="N120" s="175"/>
      <c r="O120" s="175"/>
    </row>
    <row r="121" spans="13:15" ht="13.5">
      <c r="M121" s="175"/>
      <c r="N121" s="175"/>
      <c r="O121" s="175"/>
    </row>
    <row r="122" spans="13:15" ht="13.5">
      <c r="M122" s="175"/>
      <c r="N122" s="175"/>
      <c r="O122" s="175"/>
    </row>
    <row r="123" spans="13:15" ht="13.5">
      <c r="M123" s="175"/>
      <c r="N123" s="175"/>
      <c r="O123" s="175"/>
    </row>
    <row r="124" spans="13:15" ht="13.5">
      <c r="M124" s="175"/>
      <c r="N124" s="175"/>
      <c r="O124" s="175"/>
    </row>
    <row r="125" spans="13:15" ht="13.5">
      <c r="M125" s="175"/>
      <c r="N125" s="175"/>
      <c r="O125" s="175"/>
    </row>
    <row r="126" spans="13:15" ht="13.5">
      <c r="M126" s="175"/>
      <c r="N126" s="175"/>
      <c r="O126" s="175"/>
    </row>
    <row r="127" spans="13:15" ht="13.5">
      <c r="M127" s="175"/>
      <c r="N127" s="175"/>
      <c r="O127" s="175"/>
    </row>
    <row r="128" spans="13:15" ht="13.5">
      <c r="M128" s="175"/>
      <c r="N128" s="175"/>
      <c r="O128" s="175"/>
    </row>
    <row r="129" spans="13:15" ht="13.5">
      <c r="M129" s="175"/>
      <c r="N129" s="175"/>
      <c r="O129" s="175"/>
    </row>
    <row r="130" spans="13:15" ht="13.5">
      <c r="M130" s="175"/>
      <c r="N130" s="175"/>
      <c r="O130" s="175"/>
    </row>
    <row r="131" spans="13:15" ht="13.5">
      <c r="M131" s="175"/>
      <c r="N131" s="175"/>
      <c r="O131" s="175"/>
    </row>
    <row r="132" spans="13:15" ht="13.5">
      <c r="M132" s="175"/>
      <c r="N132" s="175"/>
      <c r="O132" s="175"/>
    </row>
    <row r="133" spans="13:15" ht="13.5">
      <c r="M133" s="175"/>
      <c r="N133" s="175"/>
      <c r="O133" s="175"/>
    </row>
    <row r="134" spans="13:15" ht="13.5">
      <c r="M134" s="175"/>
      <c r="N134" s="175"/>
      <c r="O134" s="175"/>
    </row>
    <row r="135" spans="13:15" ht="13.5">
      <c r="M135" s="175"/>
      <c r="N135" s="175"/>
      <c r="O135" s="175"/>
    </row>
    <row r="136" spans="13:15" ht="13.5">
      <c r="M136" s="175"/>
      <c r="N136" s="175"/>
      <c r="O136" s="175"/>
    </row>
    <row r="137" spans="13:15" ht="13.5">
      <c r="M137" s="175"/>
      <c r="N137" s="175"/>
      <c r="O137" s="175"/>
    </row>
    <row r="138" spans="13:15" ht="13.5">
      <c r="M138" s="175"/>
      <c r="N138" s="175"/>
      <c r="O138" s="175"/>
    </row>
    <row r="139" spans="13:15" ht="13.5">
      <c r="M139" s="175"/>
      <c r="N139" s="175"/>
      <c r="O139" s="175"/>
    </row>
    <row r="140" spans="13:15" ht="13.5">
      <c r="M140" s="175"/>
      <c r="N140" s="175"/>
      <c r="O140" s="175"/>
    </row>
    <row r="141" spans="13:15" ht="13.5">
      <c r="M141" s="175"/>
      <c r="N141" s="175"/>
      <c r="O141" s="175"/>
    </row>
    <row r="142" spans="13:15" ht="13.5">
      <c r="M142" s="175"/>
      <c r="N142" s="175"/>
      <c r="O142" s="175"/>
    </row>
    <row r="143" spans="13:15" ht="13.5">
      <c r="M143" s="175"/>
      <c r="N143" s="175"/>
      <c r="O143" s="175"/>
    </row>
    <row r="144" spans="13:15" ht="13.5">
      <c r="M144" s="175"/>
      <c r="N144" s="175"/>
      <c r="O144" s="175"/>
    </row>
    <row r="145" spans="13:15" ht="13.5">
      <c r="M145" s="175"/>
      <c r="N145" s="175"/>
      <c r="O145" s="175"/>
    </row>
    <row r="146" spans="13:15" ht="13.5">
      <c r="M146" s="175"/>
      <c r="N146" s="175"/>
      <c r="O146" s="175"/>
    </row>
    <row r="147" spans="13:15" ht="13.5">
      <c r="M147" s="175"/>
      <c r="N147" s="175"/>
      <c r="O147" s="175"/>
    </row>
    <row r="148" spans="13:15" ht="13.5">
      <c r="M148" s="175"/>
      <c r="N148" s="175"/>
      <c r="O148" s="175"/>
    </row>
    <row r="149" spans="13:15" ht="13.5">
      <c r="M149" s="175"/>
      <c r="N149" s="175"/>
      <c r="O149" s="175"/>
    </row>
    <row r="150" spans="13:15" ht="13.5">
      <c r="M150" s="175"/>
      <c r="N150" s="175"/>
      <c r="O150" s="175"/>
    </row>
    <row r="151" spans="13:15" ht="13.5">
      <c r="M151" s="175"/>
      <c r="N151" s="175"/>
      <c r="O151" s="175"/>
    </row>
    <row r="152" spans="13:15" ht="13.5">
      <c r="M152" s="175"/>
      <c r="N152" s="175"/>
      <c r="O152" s="175"/>
    </row>
    <row r="153" spans="13:15" ht="13.5">
      <c r="M153" s="175"/>
      <c r="N153" s="175"/>
      <c r="O153" s="175"/>
    </row>
    <row r="154" spans="13:15" ht="13.5">
      <c r="M154" s="175"/>
      <c r="N154" s="175"/>
      <c r="O154" s="175"/>
    </row>
    <row r="155" spans="13:15" ht="13.5">
      <c r="M155" s="175"/>
      <c r="N155" s="175"/>
      <c r="O155" s="175"/>
    </row>
    <row r="156" spans="13:15" ht="13.5">
      <c r="M156" s="175"/>
      <c r="N156" s="175"/>
      <c r="O156" s="175"/>
    </row>
    <row r="157" spans="13:15" ht="13.5">
      <c r="M157" s="175"/>
      <c r="N157" s="175"/>
      <c r="O157" s="175"/>
    </row>
    <row r="158" spans="13:15" ht="13.5">
      <c r="M158" s="175"/>
      <c r="N158" s="175"/>
      <c r="O158" s="175"/>
    </row>
    <row r="159" spans="13:15" ht="13.5">
      <c r="M159" s="175"/>
      <c r="N159" s="175"/>
      <c r="O159" s="175"/>
    </row>
    <row r="160" spans="13:15" ht="13.5">
      <c r="M160" s="175"/>
      <c r="N160" s="175"/>
      <c r="O160" s="175"/>
    </row>
    <row r="161" spans="13:15" ht="13.5">
      <c r="M161" s="175"/>
      <c r="N161" s="175"/>
      <c r="O161" s="175"/>
    </row>
    <row r="162" spans="13:15" ht="13.5">
      <c r="M162" s="175"/>
      <c r="N162" s="175"/>
      <c r="O162" s="175"/>
    </row>
    <row r="163" spans="13:15" ht="13.5">
      <c r="M163" s="175"/>
      <c r="N163" s="175"/>
      <c r="O163" s="175"/>
    </row>
  </sheetData>
  <sheetProtection/>
  <mergeCells count="11">
    <mergeCell ref="N4:N5"/>
    <mergeCell ref="O4:O5"/>
    <mergeCell ref="C4:E5"/>
    <mergeCell ref="G5:I5"/>
    <mergeCell ref="A4:A26"/>
    <mergeCell ref="B2:D2"/>
    <mergeCell ref="P4:Q5"/>
    <mergeCell ref="B4:B5"/>
    <mergeCell ref="F4:J4"/>
    <mergeCell ref="K4:L4"/>
    <mergeCell ref="M4:M5"/>
  </mergeCells>
  <printOptions horizontalCentered="1" verticalCentered="1"/>
  <pageMargins left="0.3937007874015748" right="0.3937007874015748" top="0.5905511811023623" bottom="0.5905511811023623" header="0" footer="0"/>
  <pageSetup horizontalDpi="400" verticalDpi="400" orientation="landscape" paperSize="9" r:id="rId1"/>
</worksheet>
</file>

<file path=xl/worksheets/sheet12.xml><?xml version="1.0" encoding="utf-8"?>
<worksheet xmlns="http://schemas.openxmlformats.org/spreadsheetml/2006/main" xmlns:r="http://schemas.openxmlformats.org/officeDocument/2006/relationships">
  <dimension ref="A1:M48"/>
  <sheetViews>
    <sheetView showZeros="0" zoomScale="75" zoomScaleNormal="75" zoomScalePageLayoutView="0" workbookViewId="0" topLeftCell="A1">
      <selection activeCell="A4" sqref="A4:A47"/>
    </sheetView>
  </sheetViews>
  <sheetFormatPr defaultColWidth="12.00390625" defaultRowHeight="12"/>
  <cols>
    <col min="1" max="1" width="3.8515625" style="10" customWidth="1"/>
    <col min="2" max="2" width="5.8515625" style="10" customWidth="1"/>
    <col min="3" max="3" width="0.42578125" style="10" customWidth="1"/>
    <col min="4" max="4" width="22.8515625" style="10" customWidth="1"/>
    <col min="5" max="5" width="0.42578125" style="10" customWidth="1"/>
    <col min="6" max="6" width="23.421875" style="10" customWidth="1"/>
    <col min="7" max="7" width="19.421875" style="10" customWidth="1"/>
    <col min="8" max="8" width="23.7109375" style="10" customWidth="1"/>
    <col min="9" max="9" width="19.421875" style="10" customWidth="1"/>
    <col min="10" max="10" width="16.8515625" style="10" customWidth="1"/>
    <col min="11" max="11" width="10.140625" style="170" customWidth="1"/>
    <col min="12" max="12" width="16.8515625" style="10" customWidth="1"/>
    <col min="13" max="13" width="27.28125" style="10" customWidth="1"/>
    <col min="14" max="16384" width="12.00390625" style="10" customWidth="1"/>
  </cols>
  <sheetData>
    <row r="1" spans="4:11" ht="4.5" customHeight="1">
      <c r="D1" s="168"/>
      <c r="J1" s="109"/>
      <c r="K1" s="169"/>
    </row>
    <row r="2" spans="2:6" s="7" customFormat="1" ht="15.75" customHeight="1">
      <c r="B2" s="636" t="s">
        <v>569</v>
      </c>
      <c r="C2" s="636"/>
      <c r="D2" s="636"/>
      <c r="E2" s="636"/>
      <c r="F2" s="636"/>
    </row>
    <row r="3" spans="3:13" s="7" customFormat="1" ht="22.5" customHeight="1">
      <c r="C3" s="221"/>
      <c r="D3" s="221"/>
      <c r="E3" s="221"/>
      <c r="F3" s="295" t="s">
        <v>570</v>
      </c>
      <c r="G3" s="221"/>
      <c r="H3" s="221"/>
      <c r="I3" s="221"/>
      <c r="J3" s="221"/>
      <c r="K3" s="221"/>
      <c r="L3" s="221"/>
      <c r="M3" s="221"/>
    </row>
    <row r="4" spans="1:13" ht="13.5" customHeight="1">
      <c r="A4" s="632"/>
      <c r="B4" s="663" t="s">
        <v>472</v>
      </c>
      <c r="C4" s="647" t="s">
        <v>628</v>
      </c>
      <c r="D4" s="648"/>
      <c r="E4" s="648"/>
      <c r="F4" s="827" t="s">
        <v>560</v>
      </c>
      <c r="G4" s="648"/>
      <c r="H4" s="648"/>
      <c r="I4" s="649"/>
      <c r="J4" s="829" t="s">
        <v>222</v>
      </c>
      <c r="K4" s="830"/>
      <c r="L4" s="831"/>
      <c r="M4" s="672" t="s">
        <v>636</v>
      </c>
    </row>
    <row r="5" spans="1:13" ht="13.5" customHeight="1">
      <c r="A5" s="632"/>
      <c r="B5" s="664"/>
      <c r="C5" s="650"/>
      <c r="D5" s="651"/>
      <c r="E5" s="651"/>
      <c r="F5" s="828"/>
      <c r="G5" s="651"/>
      <c r="H5" s="651"/>
      <c r="I5" s="652"/>
      <c r="J5" s="832"/>
      <c r="K5" s="833"/>
      <c r="L5" s="834"/>
      <c r="M5" s="673"/>
    </row>
    <row r="6" spans="1:13" s="14" customFormat="1" ht="12" customHeight="1">
      <c r="A6" s="632"/>
      <c r="B6" s="345"/>
      <c r="C6" s="178"/>
      <c r="D6" s="179"/>
      <c r="E6" s="185"/>
      <c r="F6" s="373"/>
      <c r="G6" s="374"/>
      <c r="H6" s="375"/>
      <c r="I6" s="180"/>
      <c r="J6" s="591"/>
      <c r="K6" s="592"/>
      <c r="L6" s="593"/>
      <c r="M6" s="376"/>
    </row>
    <row r="7" spans="1:13" s="14" customFormat="1" ht="12" customHeight="1">
      <c r="A7" s="632"/>
      <c r="B7" s="301"/>
      <c r="C7" s="123"/>
      <c r="D7" s="166"/>
      <c r="E7" s="124"/>
      <c r="F7" s="377"/>
      <c r="G7" s="378"/>
      <c r="H7" s="379"/>
      <c r="I7" s="380"/>
      <c r="J7" s="589"/>
      <c r="K7" s="590"/>
      <c r="L7" s="380"/>
      <c r="M7" s="381"/>
    </row>
    <row r="8" spans="1:13" s="14" customFormat="1" ht="12" customHeight="1">
      <c r="A8" s="632"/>
      <c r="B8" s="346"/>
      <c r="C8" s="137"/>
      <c r="D8" s="138"/>
      <c r="E8" s="138"/>
      <c r="F8" s="382"/>
      <c r="G8" s="383"/>
      <c r="H8" s="384"/>
      <c r="I8" s="139"/>
      <c r="J8" s="587"/>
      <c r="K8" s="596"/>
      <c r="L8" s="588"/>
      <c r="M8" s="385"/>
    </row>
    <row r="9" spans="1:13" s="14" customFormat="1" ht="12" customHeight="1">
      <c r="A9" s="632"/>
      <c r="B9" s="301"/>
      <c r="C9" s="123"/>
      <c r="D9" s="166"/>
      <c r="E9" s="124"/>
      <c r="F9" s="377"/>
      <c r="G9" s="378"/>
      <c r="H9" s="379"/>
      <c r="I9" s="380"/>
      <c r="J9" s="589"/>
      <c r="K9" s="597"/>
      <c r="L9" s="380"/>
      <c r="M9" s="381"/>
    </row>
    <row r="10" spans="1:13" s="14" customFormat="1" ht="12" customHeight="1">
      <c r="A10" s="632"/>
      <c r="B10" s="346"/>
      <c r="C10" s="137"/>
      <c r="D10" s="138"/>
      <c r="E10" s="138"/>
      <c r="F10" s="382"/>
      <c r="G10" s="383"/>
      <c r="H10" s="384"/>
      <c r="I10" s="139"/>
      <c r="J10" s="587"/>
      <c r="K10" s="596"/>
      <c r="L10" s="588"/>
      <c r="M10" s="385"/>
    </row>
    <row r="11" spans="1:13" s="14" customFormat="1" ht="12" customHeight="1">
      <c r="A11" s="632"/>
      <c r="B11" s="301"/>
      <c r="C11" s="123"/>
      <c r="D11" s="166"/>
      <c r="E11" s="124"/>
      <c r="F11" s="377"/>
      <c r="G11" s="378"/>
      <c r="H11" s="379"/>
      <c r="I11" s="380"/>
      <c r="J11" s="589"/>
      <c r="K11" s="597"/>
      <c r="L11" s="380"/>
      <c r="M11" s="381"/>
    </row>
    <row r="12" spans="1:13" s="14" customFormat="1" ht="12" customHeight="1">
      <c r="A12" s="632"/>
      <c r="B12" s="346"/>
      <c r="C12" s="137"/>
      <c r="D12" s="138"/>
      <c r="E12" s="138"/>
      <c r="F12" s="382"/>
      <c r="G12" s="383"/>
      <c r="H12" s="384"/>
      <c r="I12" s="139"/>
      <c r="J12" s="587"/>
      <c r="K12" s="596"/>
      <c r="L12" s="588"/>
      <c r="M12" s="385"/>
    </row>
    <row r="13" spans="1:13" s="14" customFormat="1" ht="12" customHeight="1">
      <c r="A13" s="632"/>
      <c r="B13" s="301"/>
      <c r="C13" s="123"/>
      <c r="D13" s="166"/>
      <c r="E13" s="124"/>
      <c r="F13" s="377"/>
      <c r="G13" s="378"/>
      <c r="H13" s="379"/>
      <c r="I13" s="380"/>
      <c r="J13" s="589"/>
      <c r="K13" s="597"/>
      <c r="L13" s="380"/>
      <c r="M13" s="125"/>
    </row>
    <row r="14" spans="1:13" s="14" customFormat="1" ht="12" customHeight="1">
      <c r="A14" s="632"/>
      <c r="B14" s="346"/>
      <c r="C14" s="137"/>
      <c r="D14" s="138"/>
      <c r="E14" s="138"/>
      <c r="F14" s="382"/>
      <c r="G14" s="383"/>
      <c r="H14" s="384"/>
      <c r="I14" s="139"/>
      <c r="J14" s="587"/>
      <c r="K14" s="596"/>
      <c r="L14" s="588"/>
      <c r="M14" s="139"/>
    </row>
    <row r="15" spans="1:13" s="14" customFormat="1" ht="12" customHeight="1">
      <c r="A15" s="632"/>
      <c r="B15" s="301"/>
      <c r="C15" s="123"/>
      <c r="D15" s="166"/>
      <c r="E15" s="124"/>
      <c r="F15" s="377"/>
      <c r="G15" s="378"/>
      <c r="H15" s="379"/>
      <c r="I15" s="380"/>
      <c r="J15" s="589"/>
      <c r="K15" s="597"/>
      <c r="L15" s="380"/>
      <c r="M15" s="125"/>
    </row>
    <row r="16" spans="1:13" s="14" customFormat="1" ht="12" customHeight="1">
      <c r="A16" s="632"/>
      <c r="B16" s="346"/>
      <c r="C16" s="137"/>
      <c r="D16" s="138"/>
      <c r="E16" s="138"/>
      <c r="F16" s="382"/>
      <c r="G16" s="383"/>
      <c r="H16" s="384"/>
      <c r="I16" s="139"/>
      <c r="J16" s="587"/>
      <c r="K16" s="596"/>
      <c r="L16" s="588"/>
      <c r="M16" s="139"/>
    </row>
    <row r="17" spans="1:13" s="14" customFormat="1" ht="12" customHeight="1">
      <c r="A17" s="632"/>
      <c r="B17" s="301"/>
      <c r="C17" s="123"/>
      <c r="D17" s="166"/>
      <c r="E17" s="124"/>
      <c r="F17" s="377"/>
      <c r="G17" s="378"/>
      <c r="H17" s="379"/>
      <c r="I17" s="380"/>
      <c r="J17" s="589"/>
      <c r="K17" s="597"/>
      <c r="L17" s="380"/>
      <c r="M17" s="125"/>
    </row>
    <row r="18" spans="1:13" s="14" customFormat="1" ht="12" customHeight="1">
      <c r="A18" s="632"/>
      <c r="B18" s="346"/>
      <c r="C18" s="137"/>
      <c r="D18" s="138"/>
      <c r="E18" s="138"/>
      <c r="F18" s="382"/>
      <c r="G18" s="383"/>
      <c r="H18" s="384"/>
      <c r="I18" s="139"/>
      <c r="J18" s="587"/>
      <c r="K18" s="596"/>
      <c r="L18" s="588"/>
      <c r="M18" s="139"/>
    </row>
    <row r="19" spans="1:13" s="14" customFormat="1" ht="12" customHeight="1">
      <c r="A19" s="632"/>
      <c r="B19" s="301"/>
      <c r="C19" s="123"/>
      <c r="D19" s="166"/>
      <c r="E19" s="124"/>
      <c r="F19" s="377"/>
      <c r="G19" s="378"/>
      <c r="H19" s="379"/>
      <c r="I19" s="380"/>
      <c r="J19" s="589"/>
      <c r="K19" s="597"/>
      <c r="L19" s="380"/>
      <c r="M19" s="125"/>
    </row>
    <row r="20" spans="1:13" s="14" customFormat="1" ht="12" customHeight="1">
      <c r="A20" s="632"/>
      <c r="B20" s="346"/>
      <c r="C20" s="137"/>
      <c r="D20" s="138"/>
      <c r="E20" s="138"/>
      <c r="F20" s="382"/>
      <c r="G20" s="383"/>
      <c r="H20" s="384"/>
      <c r="I20" s="139"/>
      <c r="J20" s="587"/>
      <c r="K20" s="596"/>
      <c r="L20" s="588"/>
      <c r="M20" s="139"/>
    </row>
    <row r="21" spans="1:13" s="14" customFormat="1" ht="12" customHeight="1">
      <c r="A21" s="632"/>
      <c r="B21" s="301"/>
      <c r="C21" s="123"/>
      <c r="D21" s="166"/>
      <c r="E21" s="124"/>
      <c r="F21" s="377"/>
      <c r="G21" s="378"/>
      <c r="H21" s="379"/>
      <c r="I21" s="380"/>
      <c r="J21" s="589"/>
      <c r="K21" s="597"/>
      <c r="L21" s="380"/>
      <c r="M21" s="125"/>
    </row>
    <row r="22" spans="1:13" s="14" customFormat="1" ht="12" customHeight="1">
      <c r="A22" s="632"/>
      <c r="B22" s="346"/>
      <c r="C22" s="137"/>
      <c r="D22" s="138"/>
      <c r="E22" s="138"/>
      <c r="F22" s="382"/>
      <c r="G22" s="383"/>
      <c r="H22" s="384"/>
      <c r="I22" s="139"/>
      <c r="J22" s="587"/>
      <c r="K22" s="596"/>
      <c r="L22" s="588"/>
      <c r="M22" s="139"/>
    </row>
    <row r="23" spans="1:13" s="14" customFormat="1" ht="12" customHeight="1">
      <c r="A23" s="632"/>
      <c r="B23" s="301"/>
      <c r="C23" s="123"/>
      <c r="D23" s="166"/>
      <c r="E23" s="124"/>
      <c r="F23" s="377"/>
      <c r="G23" s="378"/>
      <c r="H23" s="379"/>
      <c r="I23" s="380"/>
      <c r="J23" s="589"/>
      <c r="K23" s="597"/>
      <c r="L23" s="380"/>
      <c r="M23" s="125"/>
    </row>
    <row r="24" spans="1:13" s="14" customFormat="1" ht="12" customHeight="1">
      <c r="A24" s="632"/>
      <c r="B24" s="346"/>
      <c r="C24" s="137"/>
      <c r="D24" s="138"/>
      <c r="E24" s="138"/>
      <c r="F24" s="382"/>
      <c r="G24" s="383"/>
      <c r="H24" s="384"/>
      <c r="I24" s="139"/>
      <c r="J24" s="587"/>
      <c r="K24" s="596"/>
      <c r="L24" s="588"/>
      <c r="M24" s="139"/>
    </row>
    <row r="25" spans="1:13" s="14" customFormat="1" ht="12" customHeight="1">
      <c r="A25" s="632"/>
      <c r="B25" s="301"/>
      <c r="C25" s="123"/>
      <c r="D25" s="166"/>
      <c r="E25" s="124"/>
      <c r="F25" s="377"/>
      <c r="G25" s="378"/>
      <c r="H25" s="379"/>
      <c r="I25" s="380"/>
      <c r="J25" s="589"/>
      <c r="K25" s="597"/>
      <c r="L25" s="380"/>
      <c r="M25" s="125"/>
    </row>
    <row r="26" spans="1:13" s="14" customFormat="1" ht="12" customHeight="1">
      <c r="A26" s="632"/>
      <c r="B26" s="346"/>
      <c r="C26" s="137"/>
      <c r="D26" s="138"/>
      <c r="E26" s="138"/>
      <c r="F26" s="382"/>
      <c r="G26" s="383"/>
      <c r="H26" s="384"/>
      <c r="I26" s="139"/>
      <c r="J26" s="587"/>
      <c r="K26" s="596"/>
      <c r="L26" s="588"/>
      <c r="M26" s="139"/>
    </row>
    <row r="27" spans="1:13" s="14" customFormat="1" ht="12" customHeight="1">
      <c r="A27" s="632"/>
      <c r="B27" s="301"/>
      <c r="C27" s="123"/>
      <c r="D27" s="166"/>
      <c r="E27" s="124"/>
      <c r="F27" s="377"/>
      <c r="G27" s="378"/>
      <c r="H27" s="379"/>
      <c r="I27" s="380"/>
      <c r="J27" s="589"/>
      <c r="K27" s="597"/>
      <c r="L27" s="380"/>
      <c r="M27" s="125"/>
    </row>
    <row r="28" spans="1:13" s="14" customFormat="1" ht="12" customHeight="1">
      <c r="A28" s="632"/>
      <c r="B28" s="346"/>
      <c r="C28" s="137"/>
      <c r="D28" s="138"/>
      <c r="E28" s="138"/>
      <c r="F28" s="382"/>
      <c r="G28" s="383"/>
      <c r="H28" s="384"/>
      <c r="I28" s="139"/>
      <c r="J28" s="587"/>
      <c r="K28" s="596"/>
      <c r="L28" s="588"/>
      <c r="M28" s="139"/>
    </row>
    <row r="29" spans="1:13" s="14" customFormat="1" ht="12" customHeight="1">
      <c r="A29" s="632"/>
      <c r="B29" s="301"/>
      <c r="C29" s="123"/>
      <c r="D29" s="166"/>
      <c r="E29" s="124"/>
      <c r="F29" s="377"/>
      <c r="G29" s="378"/>
      <c r="H29" s="379"/>
      <c r="I29" s="380"/>
      <c r="J29" s="589"/>
      <c r="K29" s="597"/>
      <c r="L29" s="380"/>
      <c r="M29" s="125"/>
    </row>
    <row r="30" spans="1:13" s="14" customFormat="1" ht="12" customHeight="1">
      <c r="A30" s="632"/>
      <c r="B30" s="346"/>
      <c r="C30" s="137"/>
      <c r="D30" s="138"/>
      <c r="E30" s="138"/>
      <c r="F30" s="382"/>
      <c r="G30" s="383"/>
      <c r="H30" s="384"/>
      <c r="I30" s="139"/>
      <c r="J30" s="587"/>
      <c r="K30" s="596"/>
      <c r="L30" s="588"/>
      <c r="M30" s="139"/>
    </row>
    <row r="31" spans="1:13" s="14" customFormat="1" ht="12" customHeight="1">
      <c r="A31" s="632"/>
      <c r="B31" s="301"/>
      <c r="C31" s="123"/>
      <c r="D31" s="166"/>
      <c r="E31" s="124"/>
      <c r="F31" s="377"/>
      <c r="G31" s="378"/>
      <c r="H31" s="379"/>
      <c r="I31" s="380"/>
      <c r="J31" s="589"/>
      <c r="K31" s="597"/>
      <c r="L31" s="380"/>
      <c r="M31" s="125"/>
    </row>
    <row r="32" spans="1:13" s="14" customFormat="1" ht="12" customHeight="1">
      <c r="A32" s="632"/>
      <c r="B32" s="346"/>
      <c r="C32" s="137"/>
      <c r="D32" s="138"/>
      <c r="E32" s="138"/>
      <c r="F32" s="382"/>
      <c r="G32" s="383"/>
      <c r="H32" s="384"/>
      <c r="I32" s="139"/>
      <c r="J32" s="587"/>
      <c r="K32" s="596"/>
      <c r="L32" s="588"/>
      <c r="M32" s="139"/>
    </row>
    <row r="33" spans="1:13" s="14" customFormat="1" ht="12" customHeight="1">
      <c r="A33" s="632"/>
      <c r="B33" s="301"/>
      <c r="C33" s="123"/>
      <c r="D33" s="166"/>
      <c r="E33" s="124"/>
      <c r="F33" s="377"/>
      <c r="G33" s="378"/>
      <c r="H33" s="379"/>
      <c r="I33" s="380"/>
      <c r="J33" s="589"/>
      <c r="K33" s="597"/>
      <c r="L33" s="380"/>
      <c r="M33" s="125"/>
    </row>
    <row r="34" spans="1:13" s="14" customFormat="1" ht="12" customHeight="1">
      <c r="A34" s="632"/>
      <c r="B34" s="346"/>
      <c r="C34" s="137"/>
      <c r="D34" s="138"/>
      <c r="E34" s="138"/>
      <c r="F34" s="382"/>
      <c r="G34" s="383"/>
      <c r="H34" s="384"/>
      <c r="I34" s="139"/>
      <c r="J34" s="587"/>
      <c r="K34" s="596"/>
      <c r="L34" s="588"/>
      <c r="M34" s="139"/>
    </row>
    <row r="35" spans="1:13" s="14" customFormat="1" ht="12" customHeight="1">
      <c r="A35" s="632"/>
      <c r="B35" s="301"/>
      <c r="C35" s="123"/>
      <c r="D35" s="166"/>
      <c r="E35" s="124"/>
      <c r="F35" s="377"/>
      <c r="G35" s="378"/>
      <c r="H35" s="379"/>
      <c r="I35" s="380"/>
      <c r="J35" s="589"/>
      <c r="K35" s="597"/>
      <c r="L35" s="380"/>
      <c r="M35" s="125"/>
    </row>
    <row r="36" spans="1:13" s="14" customFormat="1" ht="12" customHeight="1">
      <c r="A36" s="632"/>
      <c r="B36" s="346"/>
      <c r="C36" s="137"/>
      <c r="D36" s="138"/>
      <c r="E36" s="138"/>
      <c r="F36" s="382"/>
      <c r="G36" s="383"/>
      <c r="H36" s="384"/>
      <c r="I36" s="139"/>
      <c r="J36" s="587"/>
      <c r="K36" s="596"/>
      <c r="L36" s="588"/>
      <c r="M36" s="139"/>
    </row>
    <row r="37" spans="1:13" s="14" customFormat="1" ht="12" customHeight="1">
      <c r="A37" s="632"/>
      <c r="B37" s="301"/>
      <c r="C37" s="123"/>
      <c r="D37" s="166"/>
      <c r="E37" s="124"/>
      <c r="F37" s="377"/>
      <c r="G37" s="378"/>
      <c r="H37" s="379"/>
      <c r="I37" s="380"/>
      <c r="J37" s="589"/>
      <c r="K37" s="597"/>
      <c r="L37" s="380"/>
      <c r="M37" s="125"/>
    </row>
    <row r="38" spans="1:13" s="14" customFormat="1" ht="12" customHeight="1">
      <c r="A38" s="632"/>
      <c r="B38" s="346"/>
      <c r="C38" s="137"/>
      <c r="D38" s="138"/>
      <c r="E38" s="138"/>
      <c r="F38" s="382"/>
      <c r="G38" s="383"/>
      <c r="H38" s="384"/>
      <c r="I38" s="139"/>
      <c r="J38" s="587"/>
      <c r="K38" s="596"/>
      <c r="L38" s="588"/>
      <c r="M38" s="139"/>
    </row>
    <row r="39" spans="1:13" s="14" customFormat="1" ht="12" customHeight="1">
      <c r="A39" s="632"/>
      <c r="B39" s="301"/>
      <c r="C39" s="123"/>
      <c r="D39" s="166"/>
      <c r="E39" s="124"/>
      <c r="F39" s="377"/>
      <c r="G39" s="378"/>
      <c r="H39" s="379"/>
      <c r="I39" s="380"/>
      <c r="J39" s="589"/>
      <c r="K39" s="597"/>
      <c r="L39" s="380"/>
      <c r="M39" s="125"/>
    </row>
    <row r="40" spans="1:13" s="14" customFormat="1" ht="12" customHeight="1">
      <c r="A40" s="632"/>
      <c r="B40" s="346"/>
      <c r="C40" s="137"/>
      <c r="D40" s="138"/>
      <c r="E40" s="138"/>
      <c r="F40" s="382"/>
      <c r="G40" s="383"/>
      <c r="H40" s="384"/>
      <c r="I40" s="139"/>
      <c r="J40" s="587"/>
      <c r="K40" s="596"/>
      <c r="L40" s="588"/>
      <c r="M40" s="139"/>
    </row>
    <row r="41" spans="1:13" s="14" customFormat="1" ht="12" customHeight="1">
      <c r="A41" s="632"/>
      <c r="B41" s="301"/>
      <c r="C41" s="123"/>
      <c r="D41" s="166"/>
      <c r="E41" s="124"/>
      <c r="F41" s="377"/>
      <c r="G41" s="378"/>
      <c r="H41" s="379"/>
      <c r="I41" s="380"/>
      <c r="J41" s="589"/>
      <c r="K41" s="597"/>
      <c r="L41" s="380"/>
      <c r="M41" s="125"/>
    </row>
    <row r="42" spans="1:13" s="14" customFormat="1" ht="12" customHeight="1">
      <c r="A42" s="632"/>
      <c r="B42" s="346"/>
      <c r="C42" s="137"/>
      <c r="D42" s="138"/>
      <c r="E42" s="138"/>
      <c r="F42" s="382"/>
      <c r="G42" s="383"/>
      <c r="H42" s="384"/>
      <c r="I42" s="139"/>
      <c r="J42" s="587"/>
      <c r="K42" s="596"/>
      <c r="L42" s="588"/>
      <c r="M42" s="139"/>
    </row>
    <row r="43" spans="1:13" s="14" customFormat="1" ht="12" customHeight="1">
      <c r="A43" s="632"/>
      <c r="B43" s="301"/>
      <c r="C43" s="123"/>
      <c r="D43" s="166"/>
      <c r="E43" s="124"/>
      <c r="F43" s="377"/>
      <c r="G43" s="171"/>
      <c r="H43" s="379"/>
      <c r="I43" s="380"/>
      <c r="J43" s="589"/>
      <c r="K43" s="597"/>
      <c r="L43" s="380"/>
      <c r="M43" s="125"/>
    </row>
    <row r="44" spans="1:13" s="14" customFormat="1" ht="12" customHeight="1">
      <c r="A44" s="632"/>
      <c r="B44" s="346"/>
      <c r="C44" s="137"/>
      <c r="D44" s="138"/>
      <c r="E44" s="138"/>
      <c r="F44" s="382"/>
      <c r="G44" s="383"/>
      <c r="H44" s="384"/>
      <c r="I44" s="139"/>
      <c r="J44" s="587"/>
      <c r="K44" s="596"/>
      <c r="L44" s="588"/>
      <c r="M44" s="139"/>
    </row>
    <row r="45" spans="1:13" s="14" customFormat="1" ht="12" customHeight="1">
      <c r="A45" s="632"/>
      <c r="B45" s="301"/>
      <c r="C45" s="123"/>
      <c r="D45" s="166"/>
      <c r="E45" s="124"/>
      <c r="F45" s="377"/>
      <c r="G45" s="171"/>
      <c r="H45" s="379"/>
      <c r="I45" s="299"/>
      <c r="J45" s="589"/>
      <c r="K45" s="597"/>
      <c r="L45" s="380"/>
      <c r="M45" s="125"/>
    </row>
    <row r="46" spans="1:13" s="14" customFormat="1" ht="12" customHeight="1">
      <c r="A46" s="632"/>
      <c r="B46" s="346"/>
      <c r="C46" s="137"/>
      <c r="D46" s="138"/>
      <c r="E46" s="138"/>
      <c r="F46" s="382"/>
      <c r="G46" s="383"/>
      <c r="H46" s="384"/>
      <c r="I46" s="139"/>
      <c r="J46" s="587"/>
      <c r="K46" s="596"/>
      <c r="L46" s="588"/>
      <c r="M46" s="139"/>
    </row>
    <row r="47" spans="1:13" s="14" customFormat="1" ht="12" customHeight="1">
      <c r="A47" s="632"/>
      <c r="B47" s="303"/>
      <c r="C47" s="194"/>
      <c r="D47" s="195"/>
      <c r="E47" s="151"/>
      <c r="F47" s="386"/>
      <c r="G47" s="294"/>
      <c r="H47" s="387"/>
      <c r="I47" s="300"/>
      <c r="J47" s="594"/>
      <c r="K47" s="598"/>
      <c r="L47" s="595"/>
      <c r="M47" s="196"/>
    </row>
    <row r="48" spans="1:13" ht="32.25" customHeight="1">
      <c r="A48" s="109"/>
      <c r="F48" s="17"/>
      <c r="G48" s="17"/>
      <c r="H48" s="17"/>
      <c r="I48" s="17"/>
      <c r="J48" s="17"/>
      <c r="K48" s="172"/>
      <c r="L48" s="17"/>
      <c r="M48" s="17"/>
    </row>
  </sheetData>
  <sheetProtection/>
  <mergeCells count="7">
    <mergeCell ref="A4:A47"/>
    <mergeCell ref="C4:E5"/>
    <mergeCell ref="M4:M5"/>
    <mergeCell ref="F4:I5"/>
    <mergeCell ref="J4:L5"/>
    <mergeCell ref="B2:F2"/>
    <mergeCell ref="B4:B5"/>
  </mergeCells>
  <printOptions horizontalCentered="1" verticalCentered="1"/>
  <pageMargins left="0.3937007874015748" right="0.3937007874015748" top="0.5905511811023623" bottom="0.5905511811023623" header="0" footer="0"/>
  <pageSetup horizontalDpi="400" verticalDpi="4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K45"/>
  <sheetViews>
    <sheetView view="pageBreakPreview" zoomScaleSheetLayoutView="100" zoomScalePageLayoutView="0" workbookViewId="0" topLeftCell="A1">
      <selection activeCell="A1" sqref="A1"/>
    </sheetView>
  </sheetViews>
  <sheetFormatPr defaultColWidth="9.140625" defaultRowHeight="12"/>
  <cols>
    <col min="1" max="1" width="16.8515625" style="436" customWidth="1"/>
    <col min="2" max="2" width="13.421875" style="436" customWidth="1"/>
    <col min="3" max="3" width="3.421875" style="437" customWidth="1"/>
    <col min="4" max="4" width="20.8515625" style="438" customWidth="1"/>
    <col min="5" max="5" width="16.8515625" style="439" customWidth="1"/>
    <col min="6" max="6" width="13.421875" style="437" customWidth="1"/>
    <col min="7" max="7" width="3.421875" style="437" customWidth="1"/>
    <col min="8" max="8" width="20.8515625" style="437" customWidth="1"/>
    <col min="9" max="16384" width="9.28125" style="437" customWidth="1"/>
  </cols>
  <sheetData>
    <row r="1" ht="33.75" customHeight="1">
      <c r="A1" s="580" t="s">
        <v>419</v>
      </c>
    </row>
    <row r="2" ht="33" customHeight="1">
      <c r="A2" s="440" t="s">
        <v>647</v>
      </c>
    </row>
    <row r="3" spans="1:8" ht="21" customHeight="1">
      <c r="A3" s="612" t="s">
        <v>648</v>
      </c>
      <c r="B3" s="612"/>
      <c r="C3" s="612"/>
      <c r="D3" s="612"/>
      <c r="E3" s="612"/>
      <c r="F3" s="612"/>
      <c r="G3" s="612"/>
      <c r="H3" s="612"/>
    </row>
    <row r="4" spans="1:8" ht="9.75" customHeight="1" thickBot="1">
      <c r="A4" s="613"/>
      <c r="B4" s="613"/>
      <c r="C4" s="613"/>
      <c r="D4" s="613"/>
      <c r="E4" s="613"/>
      <c r="F4" s="613"/>
      <c r="G4" s="613"/>
      <c r="H4" s="613"/>
    </row>
    <row r="5" spans="1:8" ht="19.5" customHeight="1">
      <c r="A5" s="614" t="s">
        <v>649</v>
      </c>
      <c r="B5" s="615"/>
      <c r="C5" s="616"/>
      <c r="D5" s="441" t="s">
        <v>650</v>
      </c>
      <c r="E5" s="617" t="s">
        <v>649</v>
      </c>
      <c r="F5" s="615"/>
      <c r="G5" s="616"/>
      <c r="H5" s="442" t="s">
        <v>650</v>
      </c>
    </row>
    <row r="6" spans="1:8" ht="19.5" customHeight="1">
      <c r="A6" s="618" t="s">
        <v>651</v>
      </c>
      <c r="B6" s="619"/>
      <c r="C6" s="620"/>
      <c r="D6" s="443" t="s">
        <v>652</v>
      </c>
      <c r="E6" s="621" t="s">
        <v>651</v>
      </c>
      <c r="F6" s="619"/>
      <c r="G6" s="620"/>
      <c r="H6" s="444" t="s">
        <v>652</v>
      </c>
    </row>
    <row r="7" spans="1:11" ht="19.5" customHeight="1">
      <c r="A7" s="445"/>
      <c r="B7" s="446" t="s">
        <v>653</v>
      </c>
      <c r="C7" s="447"/>
      <c r="D7" s="448" t="s">
        <v>654</v>
      </c>
      <c r="E7" s="449" t="s">
        <v>655</v>
      </c>
      <c r="F7" s="446" t="s">
        <v>656</v>
      </c>
      <c r="G7" s="450"/>
      <c r="H7" s="451" t="s">
        <v>657</v>
      </c>
      <c r="I7" s="437">
        <v>3000000</v>
      </c>
      <c r="J7" s="437">
        <v>25.2</v>
      </c>
      <c r="K7" s="452">
        <f>ROUND(25.2/100*2858.52*I7^-0.2698,2)</f>
        <v>12.88</v>
      </c>
    </row>
    <row r="8" spans="1:11" ht="19.5" customHeight="1">
      <c r="A8" s="453" t="s">
        <v>658</v>
      </c>
      <c r="B8" s="454" t="s">
        <v>659</v>
      </c>
      <c r="C8" s="455"/>
      <c r="D8" s="456" t="s">
        <v>660</v>
      </c>
      <c r="E8" s="457" t="s">
        <v>661</v>
      </c>
      <c r="F8" s="454" t="s">
        <v>662</v>
      </c>
      <c r="G8" s="458"/>
      <c r="H8" s="459" t="s">
        <v>663</v>
      </c>
      <c r="I8" s="437">
        <v>3500000</v>
      </c>
      <c r="J8" s="437">
        <v>25.2</v>
      </c>
      <c r="K8" s="452">
        <f>ROUND(25.2/100*2858.52*I8^-0.2698,2)</f>
        <v>12.36</v>
      </c>
    </row>
    <row r="9" spans="1:11" ht="19.5" customHeight="1">
      <c r="A9" s="453" t="s">
        <v>664</v>
      </c>
      <c r="B9" s="454" t="s">
        <v>665</v>
      </c>
      <c r="C9" s="455"/>
      <c r="D9" s="456" t="s">
        <v>666</v>
      </c>
      <c r="E9" s="457" t="s">
        <v>667</v>
      </c>
      <c r="F9" s="454" t="s">
        <v>668</v>
      </c>
      <c r="G9" s="458"/>
      <c r="H9" s="459" t="s">
        <v>669</v>
      </c>
      <c r="I9" s="437">
        <v>5000000</v>
      </c>
      <c r="J9" s="437">
        <v>25.2</v>
      </c>
      <c r="K9" s="452">
        <f>ROUND(25.2/100*2858.52*I9^-0.2698,2)</f>
        <v>11.22</v>
      </c>
    </row>
    <row r="10" spans="1:11" ht="19.5" customHeight="1">
      <c r="A10" s="453" t="s">
        <v>670</v>
      </c>
      <c r="B10" s="454" t="s">
        <v>671</v>
      </c>
      <c r="C10" s="455"/>
      <c r="D10" s="456" t="s">
        <v>672</v>
      </c>
      <c r="E10" s="457" t="s">
        <v>673</v>
      </c>
      <c r="F10" s="454" t="s">
        <v>674</v>
      </c>
      <c r="G10" s="458"/>
      <c r="H10" s="459" t="s">
        <v>675</v>
      </c>
      <c r="I10" s="437">
        <v>7000000</v>
      </c>
      <c r="J10" s="437">
        <v>25.2</v>
      </c>
      <c r="K10" s="452">
        <f>ROUND(25.2/100*2858.52*I10^-0.2698,2)</f>
        <v>10.25</v>
      </c>
    </row>
    <row r="11" spans="1:11" ht="19.5" customHeight="1">
      <c r="A11" s="453" t="s">
        <v>676</v>
      </c>
      <c r="B11" s="454" t="s">
        <v>677</v>
      </c>
      <c r="C11" s="455"/>
      <c r="D11" s="456" t="s">
        <v>678</v>
      </c>
      <c r="E11" s="457" t="s">
        <v>679</v>
      </c>
      <c r="F11" s="454" t="s">
        <v>680</v>
      </c>
      <c r="G11" s="458"/>
      <c r="H11" s="459" t="s">
        <v>681</v>
      </c>
      <c r="I11" s="437">
        <v>9000000</v>
      </c>
      <c r="J11" s="437">
        <v>25.2</v>
      </c>
      <c r="K11" s="452">
        <f>ROUND(25.2/100*2858.52*I11^-0.2698,2)</f>
        <v>9.58</v>
      </c>
    </row>
    <row r="12" spans="1:11" ht="19.5" customHeight="1">
      <c r="A12" s="453" t="s">
        <v>682</v>
      </c>
      <c r="B12" s="454" t="s">
        <v>683</v>
      </c>
      <c r="C12" s="455"/>
      <c r="D12" s="456">
        <v>9.27</v>
      </c>
      <c r="E12" s="457" t="s">
        <v>684</v>
      </c>
      <c r="F12" s="454" t="s">
        <v>685</v>
      </c>
      <c r="G12" s="458"/>
      <c r="H12" s="459" t="s">
        <v>686</v>
      </c>
      <c r="I12" s="437">
        <v>11000000</v>
      </c>
      <c r="K12" s="452">
        <f>ROUND(25.75/100*2858.52*I12^-0.2698,2)</f>
        <v>9.27</v>
      </c>
    </row>
    <row r="13" spans="1:11" ht="19.5" customHeight="1">
      <c r="A13" s="453" t="s">
        <v>687</v>
      </c>
      <c r="B13" s="454" t="s">
        <v>688</v>
      </c>
      <c r="C13" s="455"/>
      <c r="D13" s="456">
        <v>8.89</v>
      </c>
      <c r="E13" s="457" t="s">
        <v>689</v>
      </c>
      <c r="F13" s="454" t="s">
        <v>690</v>
      </c>
      <c r="G13" s="458"/>
      <c r="H13" s="459" t="s">
        <v>691</v>
      </c>
      <c r="I13" s="437">
        <v>13000000</v>
      </c>
      <c r="K13" s="452">
        <f>ROUND(25.82/100*2858.52*I13^-0.2698,2)</f>
        <v>8.89</v>
      </c>
    </row>
    <row r="14" spans="1:11" ht="19.5" customHeight="1">
      <c r="A14" s="453" t="s">
        <v>692</v>
      </c>
      <c r="B14" s="454" t="s">
        <v>693</v>
      </c>
      <c r="C14" s="455"/>
      <c r="D14" s="456">
        <v>8.64</v>
      </c>
      <c r="E14" s="457" t="s">
        <v>694</v>
      </c>
      <c r="F14" s="454" t="s">
        <v>695</v>
      </c>
      <c r="G14" s="458"/>
      <c r="H14" s="459" t="s">
        <v>696</v>
      </c>
      <c r="I14" s="437">
        <v>15000000</v>
      </c>
      <c r="K14" s="452">
        <f>ROUND(26.08/100*2858.52*I14^-0.2698,2)</f>
        <v>8.64</v>
      </c>
    </row>
    <row r="15" spans="1:11" ht="19.5" customHeight="1">
      <c r="A15" s="453" t="s">
        <v>697</v>
      </c>
      <c r="B15" s="454" t="s">
        <v>698</v>
      </c>
      <c r="C15" s="455"/>
      <c r="D15" s="456">
        <v>8.39</v>
      </c>
      <c r="E15" s="457" t="s">
        <v>699</v>
      </c>
      <c r="F15" s="454" t="s">
        <v>700</v>
      </c>
      <c r="G15" s="458"/>
      <c r="H15" s="459" t="s">
        <v>701</v>
      </c>
      <c r="I15" s="437">
        <v>17000000</v>
      </c>
      <c r="K15" s="452">
        <f>ROUND(26.21/100*2858.52*I15^-0.2698,2)</f>
        <v>8.39</v>
      </c>
    </row>
    <row r="16" spans="1:11" ht="19.5" customHeight="1">
      <c r="A16" s="453" t="s">
        <v>702</v>
      </c>
      <c r="B16" s="454" t="s">
        <v>703</v>
      </c>
      <c r="C16" s="455"/>
      <c r="D16" s="456">
        <v>8.21</v>
      </c>
      <c r="E16" s="457" t="s">
        <v>704</v>
      </c>
      <c r="F16" s="454" t="s">
        <v>705</v>
      </c>
      <c r="G16" s="458"/>
      <c r="H16" s="459" t="s">
        <v>706</v>
      </c>
      <c r="I16" s="437">
        <v>19000000</v>
      </c>
      <c r="K16" s="452">
        <f>ROUND(26.41/100*2858.52*I16^-0.2698,2)</f>
        <v>8.21</v>
      </c>
    </row>
    <row r="17" spans="1:11" ht="19.5" customHeight="1">
      <c r="A17" s="453" t="s">
        <v>707</v>
      </c>
      <c r="B17" s="454" t="s">
        <v>708</v>
      </c>
      <c r="C17" s="455"/>
      <c r="D17" s="456" t="s">
        <v>709</v>
      </c>
      <c r="E17" s="457" t="s">
        <v>710</v>
      </c>
      <c r="F17" s="454" t="s">
        <v>711</v>
      </c>
      <c r="G17" s="458"/>
      <c r="H17" s="459" t="s">
        <v>712</v>
      </c>
      <c r="I17" s="437">
        <v>21000000</v>
      </c>
      <c r="K17" s="452">
        <f>ROUND(26.46/100*2858.52*I17^-0.2698,2)</f>
        <v>8</v>
      </c>
    </row>
    <row r="18" spans="1:11" ht="19.5" customHeight="1">
      <c r="A18" s="453" t="s">
        <v>713</v>
      </c>
      <c r="B18" s="454" t="s">
        <v>714</v>
      </c>
      <c r="C18" s="455"/>
      <c r="D18" s="456" t="s">
        <v>715</v>
      </c>
      <c r="E18" s="457" t="s">
        <v>716</v>
      </c>
      <c r="F18" s="454" t="s">
        <v>717</v>
      </c>
      <c r="G18" s="458"/>
      <c r="H18" s="459" t="s">
        <v>718</v>
      </c>
      <c r="I18" s="437">
        <v>23000000</v>
      </c>
      <c r="K18" s="452">
        <f>ROUND(26.71/100*2858.52*I18^-0.2698,2)</f>
        <v>7.88</v>
      </c>
    </row>
    <row r="19" spans="1:11" ht="19.5" customHeight="1">
      <c r="A19" s="453" t="s">
        <v>719</v>
      </c>
      <c r="B19" s="454" t="s">
        <v>720</v>
      </c>
      <c r="C19" s="455"/>
      <c r="D19" s="456" t="s">
        <v>721</v>
      </c>
      <c r="E19" s="457" t="s">
        <v>722</v>
      </c>
      <c r="F19" s="454" t="s">
        <v>723</v>
      </c>
      <c r="G19" s="458"/>
      <c r="H19" s="459" t="s">
        <v>724</v>
      </c>
      <c r="I19" s="437">
        <v>25000000</v>
      </c>
      <c r="K19" s="452">
        <f>ROUND(26.89/100*2858.52*I19^-0.2698,2)</f>
        <v>7.76</v>
      </c>
    </row>
    <row r="20" spans="1:11" ht="19.5" customHeight="1">
      <c r="A20" s="453" t="s">
        <v>725</v>
      </c>
      <c r="B20" s="454" t="s">
        <v>726</v>
      </c>
      <c r="C20" s="455"/>
      <c r="D20" s="456" t="s">
        <v>727</v>
      </c>
      <c r="E20" s="457" t="s">
        <v>728</v>
      </c>
      <c r="F20" s="454" t="s">
        <v>729</v>
      </c>
      <c r="G20" s="458"/>
      <c r="H20" s="459" t="s">
        <v>730</v>
      </c>
      <c r="I20" s="437">
        <v>27000000</v>
      </c>
      <c r="K20" s="452">
        <f>ROUND(26.92/100*2858.52*I20^-0.2698,2)</f>
        <v>7.61</v>
      </c>
    </row>
    <row r="21" spans="1:11" ht="19.5" customHeight="1">
      <c r="A21" s="453" t="s">
        <v>731</v>
      </c>
      <c r="B21" s="454" t="s">
        <v>732</v>
      </c>
      <c r="C21" s="455"/>
      <c r="D21" s="456" t="s">
        <v>733</v>
      </c>
      <c r="E21" s="457" t="s">
        <v>734</v>
      </c>
      <c r="F21" s="454"/>
      <c r="G21" s="458"/>
      <c r="H21" s="459" t="s">
        <v>735</v>
      </c>
      <c r="I21" s="437">
        <v>29000000</v>
      </c>
      <c r="K21" s="452">
        <f>ROUND(27.07/100*2858.52*I21^-0.2698,2)</f>
        <v>7.5</v>
      </c>
    </row>
    <row r="22" spans="1:8" ht="19.5" customHeight="1">
      <c r="A22" s="453" t="s">
        <v>736</v>
      </c>
      <c r="B22" s="454" t="s">
        <v>737</v>
      </c>
      <c r="C22" s="455"/>
      <c r="D22" s="456" t="s">
        <v>738</v>
      </c>
      <c r="E22" s="457"/>
      <c r="F22" s="454"/>
      <c r="G22" s="458"/>
      <c r="H22" s="459"/>
    </row>
    <row r="23" spans="1:8" ht="19.5" customHeight="1">
      <c r="A23" s="453" t="s">
        <v>739</v>
      </c>
      <c r="B23" s="454" t="s">
        <v>740</v>
      </c>
      <c r="C23" s="455"/>
      <c r="D23" s="456" t="s">
        <v>741</v>
      </c>
      <c r="E23" s="457"/>
      <c r="F23" s="454"/>
      <c r="G23" s="458"/>
      <c r="H23" s="459"/>
    </row>
    <row r="24" spans="1:8" ht="19.5" customHeight="1">
      <c r="A24" s="453" t="s">
        <v>742</v>
      </c>
      <c r="B24" s="454" t="s">
        <v>743</v>
      </c>
      <c r="C24" s="455"/>
      <c r="D24" s="456" t="s">
        <v>744</v>
      </c>
      <c r="E24" s="457"/>
      <c r="F24" s="455"/>
      <c r="G24" s="458"/>
      <c r="H24" s="460"/>
    </row>
    <row r="25" spans="1:8" ht="19.5" customHeight="1" thickBot="1">
      <c r="A25" s="461" t="s">
        <v>745</v>
      </c>
      <c r="B25" s="462" t="s">
        <v>746</v>
      </c>
      <c r="C25" s="463"/>
      <c r="D25" s="464" t="s">
        <v>747</v>
      </c>
      <c r="E25" s="465"/>
      <c r="F25" s="463"/>
      <c r="G25" s="466"/>
      <c r="H25" s="467"/>
    </row>
    <row r="26" ht="16.5" customHeight="1"/>
    <row r="27" spans="1:8" ht="16.5" customHeight="1">
      <c r="A27" s="609" t="s">
        <v>379</v>
      </c>
      <c r="B27" s="609"/>
      <c r="C27" s="609"/>
      <c r="D27" s="609"/>
      <c r="E27" s="609"/>
      <c r="F27" s="609"/>
      <c r="G27" s="609"/>
      <c r="H27" s="609"/>
    </row>
    <row r="28" spans="1:8" ht="16.5" customHeight="1">
      <c r="A28" s="609" t="s">
        <v>380</v>
      </c>
      <c r="B28" s="609"/>
      <c r="C28" s="609"/>
      <c r="D28" s="609"/>
      <c r="E28" s="609"/>
      <c r="F28" s="609"/>
      <c r="G28" s="609"/>
      <c r="H28" s="609"/>
    </row>
    <row r="29" spans="1:8" ht="16.5" customHeight="1">
      <c r="A29" s="609" t="s">
        <v>381</v>
      </c>
      <c r="B29" s="609"/>
      <c r="C29" s="609"/>
      <c r="D29" s="609"/>
      <c r="E29" s="609"/>
      <c r="F29" s="609"/>
      <c r="G29" s="609"/>
      <c r="H29" s="609"/>
    </row>
    <row r="30" spans="1:8" ht="16.5" customHeight="1">
      <c r="A30" s="609" t="s">
        <v>382</v>
      </c>
      <c r="B30" s="609"/>
      <c r="C30" s="609"/>
      <c r="D30" s="609"/>
      <c r="E30" s="609"/>
      <c r="F30" s="609"/>
      <c r="G30" s="609"/>
      <c r="H30" s="609"/>
    </row>
    <row r="31" spans="1:8" ht="16.5" customHeight="1">
      <c r="A31" s="609" t="s">
        <v>748</v>
      </c>
      <c r="B31" s="609"/>
      <c r="C31" s="609"/>
      <c r="D31" s="609"/>
      <c r="E31" s="609"/>
      <c r="F31" s="609"/>
      <c r="G31" s="609"/>
      <c r="H31" s="609"/>
    </row>
    <row r="32" spans="1:8" ht="12" customHeight="1">
      <c r="A32" s="439"/>
      <c r="B32" s="439"/>
      <c r="C32" s="439"/>
      <c r="D32" s="439"/>
      <c r="F32" s="439"/>
      <c r="G32" s="439"/>
      <c r="H32" s="439"/>
    </row>
    <row r="33" spans="1:8" s="469" customFormat="1" ht="12" customHeight="1">
      <c r="A33" s="468"/>
      <c r="B33" s="610" t="s">
        <v>749</v>
      </c>
      <c r="C33" s="611" t="s">
        <v>750</v>
      </c>
      <c r="D33" s="611"/>
      <c r="E33" s="611"/>
      <c r="F33" s="611"/>
      <c r="G33" s="611"/>
      <c r="H33" s="611"/>
    </row>
    <row r="34" spans="1:8" s="469" customFormat="1" ht="12" customHeight="1">
      <c r="A34" s="468"/>
      <c r="B34" s="605"/>
      <c r="C34" s="607" t="s">
        <v>751</v>
      </c>
      <c r="D34" s="607"/>
      <c r="E34" s="607"/>
      <c r="F34" s="607"/>
      <c r="G34" s="607"/>
      <c r="H34" s="607"/>
    </row>
    <row r="35" spans="1:8" s="469" customFormat="1" ht="12" customHeight="1">
      <c r="A35" s="468"/>
      <c r="B35" s="605"/>
      <c r="C35" s="607" t="s">
        <v>752</v>
      </c>
      <c r="D35" s="607"/>
      <c r="E35" s="607"/>
      <c r="F35" s="607"/>
      <c r="G35" s="607"/>
      <c r="H35" s="607"/>
    </row>
    <row r="36" spans="1:8" s="469" customFormat="1" ht="12" customHeight="1">
      <c r="A36" s="468"/>
      <c r="B36" s="601" t="s">
        <v>753</v>
      </c>
      <c r="C36" s="603" t="s">
        <v>754</v>
      </c>
      <c r="D36" s="603"/>
      <c r="E36" s="603"/>
      <c r="F36" s="603"/>
      <c r="G36" s="603"/>
      <c r="H36" s="603"/>
    </row>
    <row r="37" spans="1:8" s="469" customFormat="1" ht="12" customHeight="1">
      <c r="A37" s="468"/>
      <c r="B37" s="602"/>
      <c r="C37" s="604" t="s">
        <v>755</v>
      </c>
      <c r="D37" s="604"/>
      <c r="E37" s="604"/>
      <c r="F37" s="604"/>
      <c r="G37" s="604"/>
      <c r="H37" s="604"/>
    </row>
    <row r="38" spans="1:8" s="469" customFormat="1" ht="12" customHeight="1">
      <c r="A38" s="468"/>
      <c r="B38" s="605" t="s">
        <v>756</v>
      </c>
      <c r="C38" s="607" t="s">
        <v>757</v>
      </c>
      <c r="D38" s="607"/>
      <c r="E38" s="607"/>
      <c r="F38" s="607"/>
      <c r="G38" s="607"/>
      <c r="H38" s="607"/>
    </row>
    <row r="39" spans="1:8" s="469" customFormat="1" ht="12" customHeight="1">
      <c r="A39" s="470"/>
      <c r="B39" s="605"/>
      <c r="C39" s="607" t="s">
        <v>758</v>
      </c>
      <c r="D39" s="607"/>
      <c r="E39" s="607"/>
      <c r="F39" s="607"/>
      <c r="G39" s="607"/>
      <c r="H39" s="607"/>
    </row>
    <row r="40" spans="1:8" s="469" customFormat="1" ht="12" customHeight="1">
      <c r="A40" s="470"/>
      <c r="B40" s="605"/>
      <c r="C40" s="607" t="s">
        <v>759</v>
      </c>
      <c r="D40" s="607"/>
      <c r="E40" s="607"/>
      <c r="F40" s="607"/>
      <c r="G40" s="607"/>
      <c r="H40" s="607"/>
    </row>
    <row r="41" spans="1:8" s="469" customFormat="1" ht="12" customHeight="1">
      <c r="A41" s="470"/>
      <c r="B41" s="605"/>
      <c r="C41" s="607" t="s">
        <v>760</v>
      </c>
      <c r="D41" s="607"/>
      <c r="E41" s="607"/>
      <c r="F41" s="607"/>
      <c r="G41" s="607"/>
      <c r="H41" s="607"/>
    </row>
    <row r="42" spans="1:8" s="469" customFormat="1" ht="12" customHeight="1">
      <c r="A42" s="470"/>
      <c r="B42" s="605"/>
      <c r="C42" s="607" t="s">
        <v>376</v>
      </c>
      <c r="D42" s="607"/>
      <c r="E42" s="607"/>
      <c r="F42" s="607"/>
      <c r="G42" s="607"/>
      <c r="H42" s="607"/>
    </row>
    <row r="43" spans="1:8" s="469" customFormat="1" ht="12" customHeight="1">
      <c r="A43" s="470"/>
      <c r="B43" s="606"/>
      <c r="C43" s="608" t="s">
        <v>375</v>
      </c>
      <c r="D43" s="608"/>
      <c r="E43" s="608"/>
      <c r="F43" s="608"/>
      <c r="G43" s="608"/>
      <c r="H43" s="608"/>
    </row>
    <row r="44" spans="3:8" ht="10.5" customHeight="1">
      <c r="C44" s="600"/>
      <c r="D44" s="600"/>
      <c r="E44" s="600"/>
      <c r="F44" s="600"/>
      <c r="G44" s="600"/>
      <c r="H44" s="600"/>
    </row>
    <row r="45" spans="3:8" ht="12">
      <c r="C45" s="600"/>
      <c r="D45" s="600"/>
      <c r="E45" s="600"/>
      <c r="F45" s="600"/>
      <c r="G45" s="600"/>
      <c r="H45" s="600"/>
    </row>
  </sheetData>
  <sheetProtection/>
  <mergeCells count="27">
    <mergeCell ref="C35:H35"/>
    <mergeCell ref="A3:H3"/>
    <mergeCell ref="A4:H4"/>
    <mergeCell ref="A5:C5"/>
    <mergeCell ref="E5:G5"/>
    <mergeCell ref="A6:C6"/>
    <mergeCell ref="E6:G6"/>
    <mergeCell ref="C42:H42"/>
    <mergeCell ref="C43:H43"/>
    <mergeCell ref="A27:H27"/>
    <mergeCell ref="A28:H28"/>
    <mergeCell ref="A29:H29"/>
    <mergeCell ref="A30:H30"/>
    <mergeCell ref="A31:H31"/>
    <mergeCell ref="B33:B35"/>
    <mergeCell ref="C33:H33"/>
    <mergeCell ref="C34:H34"/>
    <mergeCell ref="C44:H44"/>
    <mergeCell ref="C45:H45"/>
    <mergeCell ref="B36:B37"/>
    <mergeCell ref="C36:H36"/>
    <mergeCell ref="C37:H37"/>
    <mergeCell ref="B38:B43"/>
    <mergeCell ref="C38:H38"/>
    <mergeCell ref="C39:H39"/>
    <mergeCell ref="C40:H40"/>
    <mergeCell ref="C41:H41"/>
  </mergeCells>
  <printOptions horizontalCentered="1"/>
  <pageMargins left="1.1811023622047245" right="0.5905511811023623" top="0.984251968503937" bottom="0.984251968503937" header="0.5118110236220472" footer="0.5118110236220472"/>
  <pageSetup firstPageNumber="29"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M50"/>
  <sheetViews>
    <sheetView zoomScalePageLayoutView="0" workbookViewId="0" topLeftCell="A31">
      <selection activeCell="B52" sqref="B52"/>
    </sheetView>
  </sheetViews>
  <sheetFormatPr defaultColWidth="9.140625" defaultRowHeight="12"/>
  <cols>
    <col min="1" max="1" width="16.8515625" style="436" customWidth="1"/>
    <col min="2" max="2" width="13.421875" style="436" customWidth="1"/>
    <col min="3" max="3" width="3.421875" style="437" customWidth="1"/>
    <col min="4" max="4" width="20.8515625" style="438" customWidth="1"/>
    <col min="5" max="5" width="16.8515625" style="439" customWidth="1"/>
    <col min="6" max="6" width="13.421875" style="437" customWidth="1"/>
    <col min="7" max="7" width="3.421875" style="437" customWidth="1"/>
    <col min="8" max="8" width="20.8515625" style="437" customWidth="1"/>
    <col min="9" max="9" width="9.28125" style="437" customWidth="1"/>
    <col min="10" max="10" width="12.7109375" style="437" bestFit="1" customWidth="1"/>
    <col min="11" max="11" width="12.140625" style="437" bestFit="1" customWidth="1"/>
    <col min="12" max="12" width="13.8515625" style="437" bestFit="1" customWidth="1"/>
    <col min="13" max="13" width="12.140625" style="437" bestFit="1" customWidth="1"/>
    <col min="14" max="16384" width="9.28125" style="437" customWidth="1"/>
  </cols>
  <sheetData>
    <row r="1" ht="33.75" customHeight="1">
      <c r="A1" s="580" t="s">
        <v>420</v>
      </c>
    </row>
    <row r="2" spans="1:8" ht="16.5" customHeight="1">
      <c r="A2" s="626" t="s">
        <v>761</v>
      </c>
      <c r="B2" s="626"/>
      <c r="C2" s="626"/>
      <c r="D2" s="626"/>
      <c r="E2" s="626"/>
      <c r="F2" s="626"/>
      <c r="G2" s="626"/>
      <c r="H2" s="626"/>
    </row>
    <row r="3" spans="1:8" ht="16.5" customHeight="1">
      <c r="A3" s="626" t="s">
        <v>762</v>
      </c>
      <c r="B3" s="626"/>
      <c r="C3" s="626"/>
      <c r="D3" s="626"/>
      <c r="E3" s="626"/>
      <c r="F3" s="626"/>
      <c r="G3" s="626"/>
      <c r="H3" s="626"/>
    </row>
    <row r="4" spans="1:8" ht="47.25" customHeight="1">
      <c r="A4" s="612" t="s">
        <v>763</v>
      </c>
      <c r="B4" s="612"/>
      <c r="C4" s="612"/>
      <c r="D4" s="612"/>
      <c r="E4" s="612"/>
      <c r="F4" s="612"/>
      <c r="G4" s="612"/>
      <c r="H4" s="612"/>
    </row>
    <row r="5" spans="1:8" ht="9.75" customHeight="1" thickBot="1">
      <c r="A5" s="613"/>
      <c r="B5" s="613"/>
      <c r="C5" s="613"/>
      <c r="D5" s="613"/>
      <c r="E5" s="613"/>
      <c r="F5" s="613"/>
      <c r="G5" s="613"/>
      <c r="H5" s="613"/>
    </row>
    <row r="6" spans="1:8" ht="15" customHeight="1">
      <c r="A6" s="614" t="s">
        <v>764</v>
      </c>
      <c r="B6" s="615"/>
      <c r="C6" s="616"/>
      <c r="D6" s="441" t="s">
        <v>765</v>
      </c>
      <c r="E6" s="617" t="s">
        <v>766</v>
      </c>
      <c r="F6" s="615"/>
      <c r="G6" s="616"/>
      <c r="H6" s="442" t="s">
        <v>767</v>
      </c>
    </row>
    <row r="7" spans="1:8" ht="15" customHeight="1">
      <c r="A7" s="618" t="s">
        <v>651</v>
      </c>
      <c r="B7" s="619"/>
      <c r="C7" s="620"/>
      <c r="D7" s="443" t="s">
        <v>652</v>
      </c>
      <c r="E7" s="621" t="s">
        <v>651</v>
      </c>
      <c r="F7" s="619"/>
      <c r="G7" s="620"/>
      <c r="H7" s="444" t="s">
        <v>652</v>
      </c>
    </row>
    <row r="8" spans="1:11" ht="15" customHeight="1">
      <c r="A8" s="445"/>
      <c r="B8" s="446" t="s">
        <v>653</v>
      </c>
      <c r="C8" s="447"/>
      <c r="D8" s="448">
        <v>30.01</v>
      </c>
      <c r="E8" s="449"/>
      <c r="F8" s="446"/>
      <c r="G8" s="450"/>
      <c r="H8" s="451"/>
      <c r="J8" s="437">
        <v>3000000</v>
      </c>
      <c r="K8" s="452">
        <f>ROUND(60.95*J8^-0.0475,2)</f>
        <v>30.01</v>
      </c>
    </row>
    <row r="9" spans="1:13" ht="15" customHeight="1">
      <c r="A9" s="453" t="s">
        <v>768</v>
      </c>
      <c r="B9" s="454" t="s">
        <v>659</v>
      </c>
      <c r="C9" s="455"/>
      <c r="D9" s="456">
        <v>29.79</v>
      </c>
      <c r="E9" s="457"/>
      <c r="F9" s="454" t="s">
        <v>769</v>
      </c>
      <c r="G9" s="458"/>
      <c r="H9" s="471">
        <v>16.03</v>
      </c>
      <c r="J9" s="437">
        <v>3500000</v>
      </c>
      <c r="K9" s="452">
        <f aca="true" t="shared" si="0" ref="K9:K41">ROUND(60.95*J9^-0.0475,2)</f>
        <v>29.79</v>
      </c>
      <c r="L9" s="437">
        <v>5000000</v>
      </c>
      <c r="M9" s="437">
        <f>ROUND(26.368-1.5434*LOG(L9),2)</f>
        <v>16.03</v>
      </c>
    </row>
    <row r="10" spans="1:13" ht="15" customHeight="1">
      <c r="A10" s="453" t="s">
        <v>770</v>
      </c>
      <c r="B10" s="454" t="s">
        <v>665</v>
      </c>
      <c r="C10" s="455"/>
      <c r="D10" s="456">
        <v>29.29</v>
      </c>
      <c r="E10" s="457" t="s">
        <v>771</v>
      </c>
      <c r="F10" s="454" t="s">
        <v>665</v>
      </c>
      <c r="G10" s="458"/>
      <c r="H10" s="471">
        <v>15.96</v>
      </c>
      <c r="J10" s="437">
        <v>5000000</v>
      </c>
      <c r="K10" s="452">
        <f t="shared" si="0"/>
        <v>29.29</v>
      </c>
      <c r="L10" s="437">
        <v>5500000</v>
      </c>
      <c r="M10" s="437">
        <f aca="true" t="shared" si="1" ref="M10:M42">ROUND(26.368-1.5434*LOG(L10),2)</f>
        <v>15.96</v>
      </c>
    </row>
    <row r="11" spans="1:13" ht="15" customHeight="1">
      <c r="A11" s="453" t="s">
        <v>772</v>
      </c>
      <c r="B11" s="454" t="s">
        <v>671</v>
      </c>
      <c r="C11" s="455"/>
      <c r="D11" s="456">
        <v>28.83</v>
      </c>
      <c r="E11" s="457" t="s">
        <v>772</v>
      </c>
      <c r="F11" s="454" t="s">
        <v>671</v>
      </c>
      <c r="G11" s="458"/>
      <c r="H11" s="471" t="s">
        <v>773</v>
      </c>
      <c r="J11" s="437">
        <v>7000000</v>
      </c>
      <c r="K11" s="452">
        <f t="shared" si="0"/>
        <v>28.83</v>
      </c>
      <c r="L11" s="437">
        <v>7000000</v>
      </c>
      <c r="M11" s="437">
        <f t="shared" si="1"/>
        <v>15.8</v>
      </c>
    </row>
    <row r="12" spans="1:13" ht="15" customHeight="1">
      <c r="A12" s="453" t="s">
        <v>774</v>
      </c>
      <c r="B12" s="454" t="s">
        <v>677</v>
      </c>
      <c r="C12" s="455"/>
      <c r="D12" s="456">
        <v>28.49</v>
      </c>
      <c r="E12" s="457" t="s">
        <v>774</v>
      </c>
      <c r="F12" s="454" t="s">
        <v>677</v>
      </c>
      <c r="G12" s="458"/>
      <c r="H12" s="471">
        <v>15.63</v>
      </c>
      <c r="J12" s="437">
        <v>9000000</v>
      </c>
      <c r="K12" s="452">
        <f t="shared" si="0"/>
        <v>28.49</v>
      </c>
      <c r="L12" s="437">
        <v>9000000</v>
      </c>
      <c r="M12" s="437">
        <f t="shared" si="1"/>
        <v>15.63</v>
      </c>
    </row>
    <row r="13" spans="1:13" ht="15" customHeight="1">
      <c r="A13" s="453" t="s">
        <v>775</v>
      </c>
      <c r="B13" s="454" t="s">
        <v>683</v>
      </c>
      <c r="C13" s="455"/>
      <c r="D13" s="456">
        <v>28.22</v>
      </c>
      <c r="E13" s="457" t="s">
        <v>775</v>
      </c>
      <c r="F13" s="454" t="s">
        <v>683</v>
      </c>
      <c r="G13" s="458"/>
      <c r="H13" s="471" t="s">
        <v>776</v>
      </c>
      <c r="J13" s="437">
        <v>11000000</v>
      </c>
      <c r="K13" s="452">
        <f t="shared" si="0"/>
        <v>28.22</v>
      </c>
      <c r="L13" s="437">
        <v>11000000</v>
      </c>
      <c r="M13" s="437">
        <f t="shared" si="1"/>
        <v>15.5</v>
      </c>
    </row>
    <row r="14" spans="1:13" ht="15" customHeight="1">
      <c r="A14" s="453" t="s">
        <v>777</v>
      </c>
      <c r="B14" s="454" t="s">
        <v>688</v>
      </c>
      <c r="C14" s="455"/>
      <c r="D14" s="456">
        <v>27.99</v>
      </c>
      <c r="E14" s="457" t="s">
        <v>777</v>
      </c>
      <c r="F14" s="454" t="s">
        <v>688</v>
      </c>
      <c r="G14" s="458"/>
      <c r="H14" s="471">
        <v>15.39</v>
      </c>
      <c r="J14" s="437">
        <v>13000000</v>
      </c>
      <c r="K14" s="452">
        <f t="shared" si="0"/>
        <v>27.99</v>
      </c>
      <c r="L14" s="437">
        <v>13000000</v>
      </c>
      <c r="M14" s="437">
        <f t="shared" si="1"/>
        <v>15.39</v>
      </c>
    </row>
    <row r="15" spans="1:13" ht="15" customHeight="1">
      <c r="A15" s="453" t="s">
        <v>778</v>
      </c>
      <c r="B15" s="454" t="s">
        <v>693</v>
      </c>
      <c r="C15" s="455"/>
      <c r="D15" s="456" t="s">
        <v>779</v>
      </c>
      <c r="E15" s="457" t="s">
        <v>778</v>
      </c>
      <c r="F15" s="454" t="s">
        <v>693</v>
      </c>
      <c r="G15" s="458"/>
      <c r="H15" s="471">
        <v>15.29</v>
      </c>
      <c r="J15" s="437">
        <v>15000000</v>
      </c>
      <c r="K15" s="452">
        <f t="shared" si="0"/>
        <v>27.8</v>
      </c>
      <c r="L15" s="437">
        <v>15000000</v>
      </c>
      <c r="M15" s="437">
        <f t="shared" si="1"/>
        <v>15.29</v>
      </c>
    </row>
    <row r="16" spans="1:13" ht="15" customHeight="1">
      <c r="A16" s="453" t="s">
        <v>780</v>
      </c>
      <c r="B16" s="454" t="s">
        <v>698</v>
      </c>
      <c r="C16" s="455"/>
      <c r="D16" s="456">
        <v>27.64</v>
      </c>
      <c r="E16" s="457" t="s">
        <v>780</v>
      </c>
      <c r="F16" s="454" t="s">
        <v>698</v>
      </c>
      <c r="G16" s="458"/>
      <c r="H16" s="471">
        <v>15.21</v>
      </c>
      <c r="J16" s="437">
        <v>17000000</v>
      </c>
      <c r="K16" s="452">
        <f t="shared" si="0"/>
        <v>27.64</v>
      </c>
      <c r="L16" s="437">
        <v>17000000</v>
      </c>
      <c r="M16" s="437">
        <f t="shared" si="1"/>
        <v>15.21</v>
      </c>
    </row>
    <row r="17" spans="1:13" ht="15" customHeight="1">
      <c r="A17" s="453" t="s">
        <v>781</v>
      </c>
      <c r="B17" s="454" t="s">
        <v>703</v>
      </c>
      <c r="C17" s="455"/>
      <c r="D17" s="456">
        <v>27.49</v>
      </c>
      <c r="E17" s="457" t="s">
        <v>781</v>
      </c>
      <c r="F17" s="454" t="s">
        <v>703</v>
      </c>
      <c r="G17" s="458"/>
      <c r="H17" s="471">
        <v>15.13</v>
      </c>
      <c r="J17" s="437">
        <v>19000000</v>
      </c>
      <c r="K17" s="452">
        <f t="shared" si="0"/>
        <v>27.49</v>
      </c>
      <c r="L17" s="437">
        <v>19000000</v>
      </c>
      <c r="M17" s="437">
        <f t="shared" si="1"/>
        <v>15.13</v>
      </c>
    </row>
    <row r="18" spans="1:13" ht="15" customHeight="1">
      <c r="A18" s="453" t="s">
        <v>782</v>
      </c>
      <c r="B18" s="454" t="s">
        <v>708</v>
      </c>
      <c r="C18" s="455"/>
      <c r="D18" s="456">
        <v>27.36</v>
      </c>
      <c r="E18" s="457" t="s">
        <v>782</v>
      </c>
      <c r="F18" s="454" t="s">
        <v>708</v>
      </c>
      <c r="G18" s="458"/>
      <c r="H18" s="471">
        <v>15.07</v>
      </c>
      <c r="J18" s="437">
        <v>21000000</v>
      </c>
      <c r="K18" s="452">
        <f t="shared" si="0"/>
        <v>27.36</v>
      </c>
      <c r="L18" s="437">
        <v>21000000</v>
      </c>
      <c r="M18" s="437">
        <f t="shared" si="1"/>
        <v>15.07</v>
      </c>
    </row>
    <row r="19" spans="1:13" ht="15" customHeight="1">
      <c r="A19" s="453" t="s">
        <v>783</v>
      </c>
      <c r="B19" s="454" t="s">
        <v>714</v>
      </c>
      <c r="C19" s="455"/>
      <c r="D19" s="456">
        <v>27.25</v>
      </c>
      <c r="E19" s="457" t="s">
        <v>783</v>
      </c>
      <c r="F19" s="454" t="s">
        <v>714</v>
      </c>
      <c r="G19" s="458"/>
      <c r="H19" s="471">
        <v>15.01</v>
      </c>
      <c r="J19" s="437">
        <v>23000000</v>
      </c>
      <c r="K19" s="452">
        <f t="shared" si="0"/>
        <v>27.25</v>
      </c>
      <c r="L19" s="437">
        <v>23000000</v>
      </c>
      <c r="M19" s="437">
        <f t="shared" si="1"/>
        <v>15.01</v>
      </c>
    </row>
    <row r="20" spans="1:13" ht="15" customHeight="1">
      <c r="A20" s="453" t="s">
        <v>784</v>
      </c>
      <c r="B20" s="454" t="s">
        <v>720</v>
      </c>
      <c r="C20" s="455"/>
      <c r="D20" s="456">
        <v>27.14</v>
      </c>
      <c r="E20" s="457" t="s">
        <v>784</v>
      </c>
      <c r="F20" s="454" t="s">
        <v>720</v>
      </c>
      <c r="G20" s="458"/>
      <c r="H20" s="471">
        <v>14.95</v>
      </c>
      <c r="J20" s="437">
        <v>25000000</v>
      </c>
      <c r="K20" s="452">
        <f t="shared" si="0"/>
        <v>27.14</v>
      </c>
      <c r="L20" s="437">
        <v>25000000</v>
      </c>
      <c r="M20" s="437">
        <f t="shared" si="1"/>
        <v>14.95</v>
      </c>
    </row>
    <row r="21" spans="1:13" ht="15" customHeight="1">
      <c r="A21" s="453" t="s">
        <v>785</v>
      </c>
      <c r="B21" s="454" t="s">
        <v>726</v>
      </c>
      <c r="C21" s="455"/>
      <c r="D21" s="456">
        <v>27.04</v>
      </c>
      <c r="E21" s="457" t="s">
        <v>785</v>
      </c>
      <c r="F21" s="454" t="s">
        <v>726</v>
      </c>
      <c r="G21" s="458"/>
      <c r="H21" s="471" t="s">
        <v>786</v>
      </c>
      <c r="J21" s="437">
        <v>27000000</v>
      </c>
      <c r="K21" s="452">
        <f t="shared" si="0"/>
        <v>27.04</v>
      </c>
      <c r="L21" s="437">
        <v>27000000</v>
      </c>
      <c r="M21" s="437">
        <f t="shared" si="1"/>
        <v>14.9</v>
      </c>
    </row>
    <row r="22" spans="1:13" ht="15" customHeight="1">
      <c r="A22" s="453" t="s">
        <v>787</v>
      </c>
      <c r="B22" s="454" t="s">
        <v>732</v>
      </c>
      <c r="C22" s="455"/>
      <c r="D22" s="456">
        <v>26.95</v>
      </c>
      <c r="E22" s="457" t="s">
        <v>787</v>
      </c>
      <c r="F22" s="454" t="s">
        <v>732</v>
      </c>
      <c r="G22" s="458"/>
      <c r="H22" s="471">
        <v>14.85</v>
      </c>
      <c r="J22" s="437">
        <v>29000000</v>
      </c>
      <c r="K22" s="452">
        <f t="shared" si="0"/>
        <v>26.95</v>
      </c>
      <c r="L22" s="437">
        <v>29000000</v>
      </c>
      <c r="M22" s="437">
        <f t="shared" si="1"/>
        <v>14.85</v>
      </c>
    </row>
    <row r="23" spans="1:13" ht="15" customHeight="1">
      <c r="A23" s="453" t="s">
        <v>788</v>
      </c>
      <c r="B23" s="454" t="s">
        <v>737</v>
      </c>
      <c r="C23" s="455"/>
      <c r="D23" s="456" t="s">
        <v>789</v>
      </c>
      <c r="E23" s="457" t="s">
        <v>788</v>
      </c>
      <c r="F23" s="454" t="s">
        <v>737</v>
      </c>
      <c r="G23" s="458"/>
      <c r="H23" s="471">
        <v>14.77</v>
      </c>
      <c r="J23" s="437">
        <v>32500000</v>
      </c>
      <c r="K23" s="452">
        <f t="shared" si="0"/>
        <v>26.8</v>
      </c>
      <c r="L23" s="437">
        <v>32500000</v>
      </c>
      <c r="M23" s="437">
        <f t="shared" si="1"/>
        <v>14.77</v>
      </c>
    </row>
    <row r="24" spans="1:13" ht="15" customHeight="1">
      <c r="A24" s="453" t="s">
        <v>790</v>
      </c>
      <c r="B24" s="454" t="s">
        <v>740</v>
      </c>
      <c r="C24" s="455"/>
      <c r="D24" s="456">
        <v>26.62</v>
      </c>
      <c r="E24" s="457" t="s">
        <v>790</v>
      </c>
      <c r="F24" s="454" t="s">
        <v>740</v>
      </c>
      <c r="G24" s="458"/>
      <c r="H24" s="471">
        <v>14.68</v>
      </c>
      <c r="J24" s="437">
        <v>37500000</v>
      </c>
      <c r="K24" s="452">
        <f t="shared" si="0"/>
        <v>26.62</v>
      </c>
      <c r="L24" s="437">
        <v>37500000</v>
      </c>
      <c r="M24" s="437">
        <f t="shared" si="1"/>
        <v>14.68</v>
      </c>
    </row>
    <row r="25" spans="1:13" ht="15" customHeight="1">
      <c r="A25" s="453" t="s">
        <v>791</v>
      </c>
      <c r="B25" s="454" t="s">
        <v>743</v>
      </c>
      <c r="C25" s="455"/>
      <c r="D25" s="456">
        <v>26.46</v>
      </c>
      <c r="E25" s="457" t="s">
        <v>791</v>
      </c>
      <c r="F25" s="454" t="s">
        <v>743</v>
      </c>
      <c r="G25" s="458"/>
      <c r="H25" s="471">
        <v>14.59</v>
      </c>
      <c r="J25" s="437">
        <v>42500000</v>
      </c>
      <c r="K25" s="452">
        <f t="shared" si="0"/>
        <v>26.46</v>
      </c>
      <c r="L25" s="437">
        <v>42500000</v>
      </c>
      <c r="M25" s="437">
        <f t="shared" si="1"/>
        <v>14.59</v>
      </c>
    </row>
    <row r="26" spans="1:13" ht="15" customHeight="1">
      <c r="A26" s="453" t="s">
        <v>792</v>
      </c>
      <c r="B26" s="454" t="s">
        <v>746</v>
      </c>
      <c r="C26" s="455"/>
      <c r="D26" s="456">
        <v>26.32</v>
      </c>
      <c r="E26" s="457" t="s">
        <v>792</v>
      </c>
      <c r="F26" s="454" t="s">
        <v>746</v>
      </c>
      <c r="G26" s="458"/>
      <c r="H26" s="471">
        <v>14.52</v>
      </c>
      <c r="J26" s="437">
        <v>47500000</v>
      </c>
      <c r="K26" s="452">
        <f t="shared" si="0"/>
        <v>26.32</v>
      </c>
      <c r="L26" s="437">
        <v>47500000</v>
      </c>
      <c r="M26" s="437">
        <f t="shared" si="1"/>
        <v>14.52</v>
      </c>
    </row>
    <row r="27" spans="1:13" ht="15" customHeight="1">
      <c r="A27" s="472" t="s">
        <v>655</v>
      </c>
      <c r="B27" s="473" t="s">
        <v>656</v>
      </c>
      <c r="C27" s="474"/>
      <c r="D27" s="475" t="s">
        <v>793</v>
      </c>
      <c r="E27" s="476" t="s">
        <v>655</v>
      </c>
      <c r="F27" s="473" t="s">
        <v>656</v>
      </c>
      <c r="G27" s="477"/>
      <c r="H27" s="471">
        <v>14.45</v>
      </c>
      <c r="J27" s="437">
        <v>52500000</v>
      </c>
      <c r="K27" s="452">
        <f t="shared" si="0"/>
        <v>26.2</v>
      </c>
      <c r="L27" s="437">
        <v>52500000</v>
      </c>
      <c r="M27" s="437">
        <f t="shared" si="1"/>
        <v>14.45</v>
      </c>
    </row>
    <row r="28" spans="1:13" ht="15" customHeight="1">
      <c r="A28" s="453" t="s">
        <v>661</v>
      </c>
      <c r="B28" s="454" t="s">
        <v>662</v>
      </c>
      <c r="C28" s="455"/>
      <c r="D28" s="456">
        <v>26.08</v>
      </c>
      <c r="E28" s="457" t="s">
        <v>661</v>
      </c>
      <c r="F28" s="454" t="s">
        <v>662</v>
      </c>
      <c r="G28" s="458"/>
      <c r="H28" s="471">
        <v>14.39</v>
      </c>
      <c r="J28" s="437">
        <v>57500000</v>
      </c>
      <c r="K28" s="452">
        <f t="shared" si="0"/>
        <v>26.08</v>
      </c>
      <c r="L28" s="437">
        <v>57500000</v>
      </c>
      <c r="M28" s="437">
        <f t="shared" si="1"/>
        <v>14.39</v>
      </c>
    </row>
    <row r="29" spans="1:13" ht="15" customHeight="1">
      <c r="A29" s="453" t="s">
        <v>667</v>
      </c>
      <c r="B29" s="454" t="s">
        <v>668</v>
      </c>
      <c r="C29" s="455"/>
      <c r="D29" s="456">
        <v>25.93</v>
      </c>
      <c r="E29" s="457" t="s">
        <v>667</v>
      </c>
      <c r="F29" s="454" t="s">
        <v>668</v>
      </c>
      <c r="G29" s="458"/>
      <c r="H29" s="471">
        <v>14.31</v>
      </c>
      <c r="J29" s="437">
        <v>65000000</v>
      </c>
      <c r="K29" s="452">
        <f t="shared" si="0"/>
        <v>25.93</v>
      </c>
      <c r="L29" s="437">
        <v>65000000</v>
      </c>
      <c r="M29" s="437">
        <f t="shared" si="1"/>
        <v>14.31</v>
      </c>
    </row>
    <row r="30" spans="1:13" ht="15" customHeight="1">
      <c r="A30" s="453" t="s">
        <v>673</v>
      </c>
      <c r="B30" s="454" t="s">
        <v>674</v>
      </c>
      <c r="C30" s="455"/>
      <c r="D30" s="456">
        <v>25.76</v>
      </c>
      <c r="E30" s="457" t="s">
        <v>673</v>
      </c>
      <c r="F30" s="454" t="s">
        <v>674</v>
      </c>
      <c r="G30" s="458"/>
      <c r="H30" s="471">
        <v>14.21</v>
      </c>
      <c r="J30" s="437">
        <v>75000000</v>
      </c>
      <c r="K30" s="452">
        <f t="shared" si="0"/>
        <v>25.76</v>
      </c>
      <c r="L30" s="437">
        <v>75000000</v>
      </c>
      <c r="M30" s="437">
        <f t="shared" si="1"/>
        <v>14.21</v>
      </c>
    </row>
    <row r="31" spans="1:13" ht="15" customHeight="1">
      <c r="A31" s="453" t="s">
        <v>679</v>
      </c>
      <c r="B31" s="454" t="s">
        <v>680</v>
      </c>
      <c r="C31" s="455"/>
      <c r="D31" s="456">
        <v>25.61</v>
      </c>
      <c r="E31" s="457" t="s">
        <v>679</v>
      </c>
      <c r="F31" s="454" t="s">
        <v>680</v>
      </c>
      <c r="G31" s="458"/>
      <c r="H31" s="471">
        <v>14.13</v>
      </c>
      <c r="J31" s="437">
        <v>85000000</v>
      </c>
      <c r="K31" s="452">
        <f t="shared" si="0"/>
        <v>25.61</v>
      </c>
      <c r="L31" s="437">
        <v>85000000</v>
      </c>
      <c r="M31" s="437">
        <f t="shared" si="1"/>
        <v>14.13</v>
      </c>
    </row>
    <row r="32" spans="1:13" ht="15" customHeight="1">
      <c r="A32" s="453" t="s">
        <v>684</v>
      </c>
      <c r="B32" s="454" t="s">
        <v>685</v>
      </c>
      <c r="C32" s="455"/>
      <c r="D32" s="456">
        <v>25.47</v>
      </c>
      <c r="E32" s="457" t="s">
        <v>684</v>
      </c>
      <c r="F32" s="454" t="s">
        <v>685</v>
      </c>
      <c r="G32" s="458"/>
      <c r="H32" s="471">
        <v>14.06</v>
      </c>
      <c r="J32" s="437">
        <v>95000000</v>
      </c>
      <c r="K32" s="452">
        <f t="shared" si="0"/>
        <v>25.47</v>
      </c>
      <c r="L32" s="437">
        <v>95000000</v>
      </c>
      <c r="M32" s="437">
        <f t="shared" si="1"/>
        <v>14.06</v>
      </c>
    </row>
    <row r="33" spans="1:13" ht="15" customHeight="1">
      <c r="A33" s="453" t="s">
        <v>689</v>
      </c>
      <c r="B33" s="454" t="s">
        <v>690</v>
      </c>
      <c r="C33" s="455"/>
      <c r="D33" s="456">
        <v>25.29</v>
      </c>
      <c r="E33" s="457" t="s">
        <v>689</v>
      </c>
      <c r="F33" s="454" t="s">
        <v>690</v>
      </c>
      <c r="G33" s="458"/>
      <c r="H33" s="471">
        <v>13.96</v>
      </c>
      <c r="J33" s="437">
        <v>110000000</v>
      </c>
      <c r="K33" s="452">
        <f t="shared" si="0"/>
        <v>25.29</v>
      </c>
      <c r="L33" s="437">
        <v>110000000</v>
      </c>
      <c r="M33" s="437">
        <f t="shared" si="1"/>
        <v>13.96</v>
      </c>
    </row>
    <row r="34" spans="1:13" ht="15" customHeight="1">
      <c r="A34" s="453" t="s">
        <v>694</v>
      </c>
      <c r="B34" s="454" t="s">
        <v>695</v>
      </c>
      <c r="C34" s="455"/>
      <c r="D34" s="456">
        <v>25.09</v>
      </c>
      <c r="E34" s="457" t="s">
        <v>694</v>
      </c>
      <c r="F34" s="454" t="s">
        <v>695</v>
      </c>
      <c r="G34" s="458"/>
      <c r="H34" s="471">
        <v>13.84</v>
      </c>
      <c r="J34" s="437">
        <v>130000000</v>
      </c>
      <c r="K34" s="452">
        <f t="shared" si="0"/>
        <v>25.09</v>
      </c>
      <c r="L34" s="437">
        <v>130000000</v>
      </c>
      <c r="M34" s="437">
        <f t="shared" si="1"/>
        <v>13.84</v>
      </c>
    </row>
    <row r="35" spans="1:13" ht="15" customHeight="1">
      <c r="A35" s="453" t="s">
        <v>699</v>
      </c>
      <c r="B35" s="454" t="s">
        <v>700</v>
      </c>
      <c r="C35" s="455"/>
      <c r="D35" s="456">
        <v>24.92</v>
      </c>
      <c r="E35" s="457" t="s">
        <v>699</v>
      </c>
      <c r="F35" s="454" t="s">
        <v>700</v>
      </c>
      <c r="G35" s="458"/>
      <c r="H35" s="471">
        <v>13.75</v>
      </c>
      <c r="J35" s="437">
        <v>150000000</v>
      </c>
      <c r="K35" s="452">
        <f t="shared" si="0"/>
        <v>24.92</v>
      </c>
      <c r="L35" s="437">
        <v>150000000</v>
      </c>
      <c r="M35" s="437">
        <f t="shared" si="1"/>
        <v>13.75</v>
      </c>
    </row>
    <row r="36" spans="1:13" ht="15" customHeight="1">
      <c r="A36" s="453" t="s">
        <v>704</v>
      </c>
      <c r="B36" s="454" t="s">
        <v>705</v>
      </c>
      <c r="C36" s="455"/>
      <c r="D36" s="456">
        <v>24.78</v>
      </c>
      <c r="E36" s="457" t="s">
        <v>704</v>
      </c>
      <c r="F36" s="454" t="s">
        <v>705</v>
      </c>
      <c r="G36" s="458"/>
      <c r="H36" s="471">
        <v>13.67</v>
      </c>
      <c r="J36" s="437">
        <v>170000000</v>
      </c>
      <c r="K36" s="452">
        <f t="shared" si="0"/>
        <v>24.78</v>
      </c>
      <c r="L36" s="437">
        <v>170000000</v>
      </c>
      <c r="M36" s="437">
        <f t="shared" si="1"/>
        <v>13.67</v>
      </c>
    </row>
    <row r="37" spans="1:13" ht="15" customHeight="1">
      <c r="A37" s="453" t="s">
        <v>710</v>
      </c>
      <c r="B37" s="454" t="s">
        <v>711</v>
      </c>
      <c r="C37" s="455"/>
      <c r="D37" s="456">
        <v>24.65</v>
      </c>
      <c r="E37" s="457" t="s">
        <v>710</v>
      </c>
      <c r="F37" s="454" t="s">
        <v>711</v>
      </c>
      <c r="G37" s="458"/>
      <c r="H37" s="471">
        <v>13.59</v>
      </c>
      <c r="J37" s="437">
        <v>190000000</v>
      </c>
      <c r="K37" s="452">
        <f t="shared" si="0"/>
        <v>24.65</v>
      </c>
      <c r="L37" s="437">
        <v>190000000</v>
      </c>
      <c r="M37" s="437">
        <f t="shared" si="1"/>
        <v>13.59</v>
      </c>
    </row>
    <row r="38" spans="1:13" ht="15" customHeight="1">
      <c r="A38" s="453" t="s">
        <v>716</v>
      </c>
      <c r="B38" s="454" t="s">
        <v>717</v>
      </c>
      <c r="C38" s="455"/>
      <c r="D38" s="456">
        <v>24.47</v>
      </c>
      <c r="E38" s="457" t="s">
        <v>716</v>
      </c>
      <c r="F38" s="454" t="s">
        <v>717</v>
      </c>
      <c r="G38" s="458"/>
      <c r="H38" s="471">
        <v>13.49</v>
      </c>
      <c r="J38" s="437">
        <v>220000000</v>
      </c>
      <c r="K38" s="452">
        <f t="shared" si="0"/>
        <v>24.47</v>
      </c>
      <c r="L38" s="437">
        <v>220000000</v>
      </c>
      <c r="M38" s="437">
        <f t="shared" si="1"/>
        <v>13.49</v>
      </c>
    </row>
    <row r="39" spans="1:13" ht="15" customHeight="1">
      <c r="A39" s="453" t="s">
        <v>722</v>
      </c>
      <c r="B39" s="454" t="s">
        <v>723</v>
      </c>
      <c r="C39" s="455"/>
      <c r="D39" s="456">
        <v>23.94</v>
      </c>
      <c r="E39" s="457" t="s">
        <v>722</v>
      </c>
      <c r="F39" s="454" t="s">
        <v>723</v>
      </c>
      <c r="G39" s="458"/>
      <c r="H39" s="471">
        <v>13.18</v>
      </c>
      <c r="J39" s="437">
        <v>350000000</v>
      </c>
      <c r="K39" s="452">
        <f t="shared" si="0"/>
        <v>23.94</v>
      </c>
      <c r="L39" s="437">
        <v>350000000</v>
      </c>
      <c r="M39" s="437">
        <f t="shared" si="1"/>
        <v>13.18</v>
      </c>
    </row>
    <row r="40" spans="1:13" ht="15" customHeight="1">
      <c r="A40" s="453" t="s">
        <v>728</v>
      </c>
      <c r="B40" s="454" t="s">
        <v>729</v>
      </c>
      <c r="C40" s="455"/>
      <c r="D40" s="456">
        <v>23.66</v>
      </c>
      <c r="E40" s="457" t="s">
        <v>728</v>
      </c>
      <c r="F40" s="454" t="s">
        <v>729</v>
      </c>
      <c r="G40" s="458"/>
      <c r="H40" s="471">
        <v>13.01</v>
      </c>
      <c r="J40" s="437">
        <v>450000000</v>
      </c>
      <c r="K40" s="452">
        <f t="shared" si="0"/>
        <v>23.66</v>
      </c>
      <c r="L40" s="437">
        <v>450000000</v>
      </c>
      <c r="M40" s="437">
        <f t="shared" si="1"/>
        <v>13.01</v>
      </c>
    </row>
    <row r="41" spans="1:13" ht="15" customHeight="1">
      <c r="A41" s="478" t="s">
        <v>734</v>
      </c>
      <c r="B41" s="479"/>
      <c r="C41" s="480"/>
      <c r="D41" s="481">
        <v>23.54</v>
      </c>
      <c r="E41" s="482" t="s">
        <v>734</v>
      </c>
      <c r="F41" s="479"/>
      <c r="G41" s="483"/>
      <c r="H41" s="484">
        <v>12.94</v>
      </c>
      <c r="J41" s="437">
        <v>500000000</v>
      </c>
      <c r="K41" s="452">
        <f t="shared" si="0"/>
        <v>23.54</v>
      </c>
      <c r="L41" s="437">
        <v>500000000</v>
      </c>
      <c r="M41" s="437">
        <f t="shared" si="1"/>
        <v>12.94</v>
      </c>
    </row>
    <row r="42" spans="1:13" ht="8.25" customHeight="1">
      <c r="A42" s="485"/>
      <c r="B42" s="486"/>
      <c r="C42" s="487"/>
      <c r="D42" s="488"/>
      <c r="E42" s="489"/>
      <c r="F42" s="486"/>
      <c r="G42" s="487"/>
      <c r="H42" s="490"/>
      <c r="L42" s="437">
        <v>3000000000</v>
      </c>
      <c r="M42" s="437">
        <f t="shared" si="1"/>
        <v>11.74</v>
      </c>
    </row>
    <row r="43" spans="1:8" ht="16.5" customHeight="1">
      <c r="A43" s="622" t="s">
        <v>794</v>
      </c>
      <c r="B43" s="623"/>
      <c r="C43" s="623"/>
      <c r="D43" s="624"/>
      <c r="E43" s="625" t="s">
        <v>795</v>
      </c>
      <c r="F43" s="623"/>
      <c r="G43" s="623"/>
      <c r="H43" s="624"/>
    </row>
    <row r="44" spans="1:8" ht="16.5" customHeight="1">
      <c r="A44" s="622" t="s">
        <v>796</v>
      </c>
      <c r="B44" s="623"/>
      <c r="C44" s="623"/>
      <c r="D44" s="624"/>
      <c r="E44" s="625" t="s">
        <v>797</v>
      </c>
      <c r="F44" s="623"/>
      <c r="G44" s="623"/>
      <c r="H44" s="624"/>
    </row>
    <row r="45" spans="1:8" ht="8.25" customHeight="1" thickBot="1">
      <c r="A45" s="491"/>
      <c r="B45" s="492"/>
      <c r="C45" s="493"/>
      <c r="D45" s="494"/>
      <c r="E45" s="495"/>
      <c r="F45" s="493"/>
      <c r="G45" s="493"/>
      <c r="H45" s="496"/>
    </row>
    <row r="46" ht="16.5" customHeight="1"/>
    <row r="47" spans="1:8" ht="16.5" customHeight="1">
      <c r="A47" s="609" t="s">
        <v>379</v>
      </c>
      <c r="B47" s="609"/>
      <c r="C47" s="609"/>
      <c r="D47" s="609"/>
      <c r="E47" s="609"/>
      <c r="F47" s="609"/>
      <c r="G47" s="609"/>
      <c r="H47" s="609"/>
    </row>
    <row r="48" spans="1:8" ht="16.5" customHeight="1">
      <c r="A48" s="609" t="s">
        <v>380</v>
      </c>
      <c r="B48" s="609"/>
      <c r="C48" s="609"/>
      <c r="D48" s="609"/>
      <c r="E48" s="609"/>
      <c r="F48" s="609"/>
      <c r="G48" s="609"/>
      <c r="H48" s="609"/>
    </row>
    <row r="49" spans="1:8" ht="16.5" customHeight="1">
      <c r="A49" s="609" t="s">
        <v>377</v>
      </c>
      <c r="B49" s="609"/>
      <c r="C49" s="609"/>
      <c r="D49" s="609"/>
      <c r="E49" s="609"/>
      <c r="F49" s="609"/>
      <c r="G49" s="609"/>
      <c r="H49" s="609"/>
    </row>
    <row r="50" spans="1:8" ht="16.5" customHeight="1">
      <c r="A50" s="609" t="s">
        <v>378</v>
      </c>
      <c r="B50" s="609"/>
      <c r="C50" s="609"/>
      <c r="D50" s="609"/>
      <c r="E50" s="609"/>
      <c r="F50" s="609"/>
      <c r="G50" s="609"/>
      <c r="H50" s="609"/>
    </row>
    <row r="51" ht="16.5" customHeight="1"/>
    <row r="52" ht="16.5" customHeight="1"/>
    <row r="53" ht="16.5" customHeight="1"/>
    <row r="54" ht="16.5" customHeight="1"/>
  </sheetData>
  <sheetProtection/>
  <mergeCells count="16">
    <mergeCell ref="A2:H2"/>
    <mergeCell ref="A3:H3"/>
    <mergeCell ref="A4:H4"/>
    <mergeCell ref="A5:H5"/>
    <mergeCell ref="A6:C6"/>
    <mergeCell ref="E6:G6"/>
    <mergeCell ref="A47:H47"/>
    <mergeCell ref="A48:H48"/>
    <mergeCell ref="A49:H49"/>
    <mergeCell ref="A50:H50"/>
    <mergeCell ref="A7:C7"/>
    <mergeCell ref="E7:G7"/>
    <mergeCell ref="A43:D43"/>
    <mergeCell ref="E43:H43"/>
    <mergeCell ref="A44:D44"/>
    <mergeCell ref="E44:H44"/>
  </mergeCells>
  <printOptions horizontalCentered="1"/>
  <pageMargins left="1.1811023622047245" right="0.5905511811023623" top="0.7874015748031497" bottom="0.5905511811023623" header="0.5118110236220472" footer="0.5118110236220472"/>
  <pageSetup firstPageNumber="30"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Y31"/>
  <sheetViews>
    <sheetView zoomScalePageLayoutView="0" workbookViewId="0" topLeftCell="A3">
      <selection activeCell="A5" sqref="A5:A31"/>
    </sheetView>
  </sheetViews>
  <sheetFormatPr defaultColWidth="12.00390625" defaultRowHeight="12"/>
  <cols>
    <col min="1" max="1" width="3.8515625" style="7" customWidth="1"/>
    <col min="2" max="2" width="1.28515625" style="7" customWidth="1"/>
    <col min="3" max="3" width="20.421875" style="7" customWidth="1"/>
    <col min="4" max="5" width="1.421875" style="7" customWidth="1"/>
    <col min="6" max="7" width="8.8515625" style="7" customWidth="1"/>
    <col min="8" max="8" width="11.421875" style="7" customWidth="1"/>
    <col min="9" max="9" width="8.8515625" style="7" customWidth="1"/>
    <col min="10" max="10" width="5.7109375" style="7" customWidth="1"/>
    <col min="11" max="11" width="1.421875" style="7" customWidth="1"/>
    <col min="12" max="12" width="23.7109375" style="7" customWidth="1"/>
    <col min="13" max="13" width="1.28515625" style="7" customWidth="1"/>
    <col min="14" max="14" width="8.8515625" style="7" customWidth="1"/>
    <col min="15" max="15" width="1.28515625" style="7" customWidth="1"/>
    <col min="16" max="16" width="11.8515625" style="7" customWidth="1"/>
    <col min="17" max="20" width="8.8515625" style="7" customWidth="1"/>
    <col min="21" max="21" width="12.421875" style="7" customWidth="1"/>
    <col min="22" max="22" width="8.8515625" style="7" customWidth="1"/>
    <col min="23" max="23" width="7.00390625" style="7" customWidth="1"/>
    <col min="24" max="24" width="5.7109375" style="7" customWidth="1"/>
    <col min="25" max="25" width="1.7109375" style="7" customWidth="1"/>
    <col min="26" max="26" width="7.7109375" style="7" customWidth="1"/>
    <col min="27" max="16384" width="12.00390625" style="7" customWidth="1"/>
  </cols>
  <sheetData>
    <row r="1" ht="4.5" customHeight="1"/>
    <row r="2" spans="2:7" ht="15.75" customHeight="1">
      <c r="B2" s="636" t="s">
        <v>421</v>
      </c>
      <c r="C2" s="636"/>
      <c r="D2" s="636"/>
      <c r="E2" s="636"/>
      <c r="F2" s="636"/>
      <c r="G2" s="636"/>
    </row>
    <row r="3" spans="2:25" ht="22.5" customHeight="1">
      <c r="B3" s="637" t="s">
        <v>562</v>
      </c>
      <c r="C3" s="637"/>
      <c r="D3" s="637"/>
      <c r="E3" s="637"/>
      <c r="F3" s="637"/>
      <c r="G3" s="637"/>
      <c r="H3" s="637"/>
      <c r="I3" s="637"/>
      <c r="J3" s="637"/>
      <c r="K3" s="637"/>
      <c r="L3" s="637"/>
      <c r="M3" s="637"/>
      <c r="N3" s="637"/>
      <c r="O3" s="637"/>
      <c r="P3" s="637"/>
      <c r="Q3" s="637"/>
      <c r="R3" s="637"/>
      <c r="S3" s="637"/>
      <c r="T3" s="637"/>
      <c r="U3" s="637"/>
      <c r="V3" s="637"/>
      <c r="W3" s="637"/>
      <c r="X3" s="637"/>
      <c r="Y3" s="637"/>
    </row>
    <row r="4" ht="6.75" customHeight="1"/>
    <row r="5" spans="1:25" ht="30" customHeight="1">
      <c r="A5" s="632"/>
      <c r="B5" s="153"/>
      <c r="C5" s="162" t="s">
        <v>422</v>
      </c>
      <c r="D5" s="226"/>
      <c r="E5" s="227"/>
      <c r="F5" s="627"/>
      <c r="G5" s="627"/>
      <c r="H5" s="627"/>
      <c r="I5" s="627"/>
      <c r="J5" s="627"/>
      <c r="K5" s="227"/>
      <c r="L5" s="228" t="s">
        <v>423</v>
      </c>
      <c r="M5" s="226"/>
      <c r="N5" s="631" t="s">
        <v>627</v>
      </c>
      <c r="O5" s="631"/>
      <c r="P5" s="631"/>
      <c r="Q5" s="638" t="s">
        <v>424</v>
      </c>
      <c r="R5" s="639"/>
      <c r="S5" s="629"/>
      <c r="T5" s="630"/>
      <c r="U5" s="229" t="s">
        <v>540</v>
      </c>
      <c r="V5" s="628"/>
      <c r="W5" s="629"/>
      <c r="X5" s="629"/>
      <c r="Y5" s="630"/>
    </row>
    <row r="6" spans="1:25" ht="30" customHeight="1">
      <c r="A6" s="632"/>
      <c r="B6" s="153"/>
      <c r="C6" s="163" t="s">
        <v>626</v>
      </c>
      <c r="D6" s="226"/>
      <c r="E6" s="227"/>
      <c r="F6" s="627"/>
      <c r="G6" s="627"/>
      <c r="H6" s="627"/>
      <c r="I6" s="627"/>
      <c r="J6" s="627"/>
      <c r="K6" s="227"/>
      <c r="L6" s="429" t="s">
        <v>425</v>
      </c>
      <c r="M6" s="230"/>
      <c r="N6" s="627"/>
      <c r="O6" s="627"/>
      <c r="P6" s="627"/>
      <c r="Q6" s="627"/>
      <c r="R6" s="627"/>
      <c r="S6" s="627"/>
      <c r="T6" s="627"/>
      <c r="U6" s="434" t="s">
        <v>639</v>
      </c>
      <c r="V6" s="640"/>
      <c r="W6" s="641"/>
      <c r="X6" s="641"/>
      <c r="Y6" s="642"/>
    </row>
    <row r="7" spans="1:25" ht="18" customHeight="1">
      <c r="A7" s="632"/>
      <c r="B7" s="154"/>
      <c r="C7" s="233" t="s">
        <v>426</v>
      </c>
      <c r="D7" s="155"/>
      <c r="E7" s="116"/>
      <c r="F7" s="116"/>
      <c r="G7" s="116"/>
      <c r="H7" s="116"/>
      <c r="I7" s="116"/>
      <c r="J7" s="116"/>
      <c r="K7" s="116"/>
      <c r="L7" s="114"/>
      <c r="M7" s="116"/>
      <c r="N7" s="116"/>
      <c r="O7" s="116"/>
      <c r="P7" s="116"/>
      <c r="Q7" s="116"/>
      <c r="R7" s="116"/>
      <c r="S7" s="116"/>
      <c r="T7" s="116"/>
      <c r="U7" s="114"/>
      <c r="V7" s="116"/>
      <c r="W7" s="116"/>
      <c r="X7" s="116"/>
      <c r="Y7" s="115"/>
    </row>
    <row r="8" spans="1:25" ht="18" customHeight="1">
      <c r="A8" s="632"/>
      <c r="B8" s="154"/>
      <c r="C8" s="633" t="s">
        <v>598</v>
      </c>
      <c r="D8" s="155"/>
      <c r="E8" s="116"/>
      <c r="F8" s="116"/>
      <c r="G8" s="116"/>
      <c r="H8" s="116"/>
      <c r="I8" s="116"/>
      <c r="J8" s="116"/>
      <c r="K8" s="116"/>
      <c r="L8" s="116"/>
      <c r="M8" s="116"/>
      <c r="N8" s="116"/>
      <c r="O8" s="116"/>
      <c r="P8" s="116"/>
      <c r="Q8" s="116"/>
      <c r="R8" s="116"/>
      <c r="S8" s="116"/>
      <c r="T8" s="116"/>
      <c r="U8" s="116"/>
      <c r="V8" s="116"/>
      <c r="W8" s="116"/>
      <c r="X8" s="116"/>
      <c r="Y8" s="115"/>
    </row>
    <row r="9" spans="1:25" ht="18" customHeight="1">
      <c r="A9" s="632"/>
      <c r="B9" s="154"/>
      <c r="C9" s="633"/>
      <c r="D9" s="155"/>
      <c r="E9" s="116"/>
      <c r="F9" s="116"/>
      <c r="G9" s="220"/>
      <c r="H9" s="220"/>
      <c r="I9" s="220"/>
      <c r="J9" s="220"/>
      <c r="K9" s="220"/>
      <c r="L9" s="220"/>
      <c r="M9" s="220"/>
      <c r="N9" s="220"/>
      <c r="O9" s="220"/>
      <c r="P9" s="220"/>
      <c r="Q9" s="220"/>
      <c r="R9" s="220"/>
      <c r="S9" s="220"/>
      <c r="T9" s="220"/>
      <c r="U9" s="220"/>
      <c r="V9" s="220"/>
      <c r="W9" s="635"/>
      <c r="X9" s="635"/>
      <c r="Y9" s="115"/>
    </row>
    <row r="10" spans="1:25" ht="18" customHeight="1">
      <c r="A10" s="632"/>
      <c r="B10" s="154"/>
      <c r="C10" s="633"/>
      <c r="D10" s="155"/>
      <c r="E10" s="116"/>
      <c r="F10" s="116"/>
      <c r="G10" s="116"/>
      <c r="H10" s="116"/>
      <c r="I10" s="116"/>
      <c r="J10" s="116"/>
      <c r="K10" s="116"/>
      <c r="L10" s="116"/>
      <c r="M10" s="116"/>
      <c r="N10" s="116"/>
      <c r="O10" s="116"/>
      <c r="P10" s="116"/>
      <c r="Q10" s="116"/>
      <c r="R10" s="116"/>
      <c r="S10" s="116"/>
      <c r="T10" s="116"/>
      <c r="U10" s="116"/>
      <c r="V10" s="116"/>
      <c r="W10" s="116"/>
      <c r="X10" s="116"/>
      <c r="Y10" s="115"/>
    </row>
    <row r="11" spans="1:25" ht="18" customHeight="1">
      <c r="A11" s="632"/>
      <c r="B11" s="154"/>
      <c r="C11" s="633"/>
      <c r="D11" s="155"/>
      <c r="E11" s="116"/>
      <c r="F11" s="116"/>
      <c r="G11" s="231"/>
      <c r="H11" s="116"/>
      <c r="I11" s="116"/>
      <c r="J11" s="116"/>
      <c r="K11" s="116"/>
      <c r="L11" s="116"/>
      <c r="M11" s="116"/>
      <c r="N11" s="116"/>
      <c r="O11" s="116"/>
      <c r="P11" s="116"/>
      <c r="Q11" s="116"/>
      <c r="R11" s="116"/>
      <c r="S11" s="116"/>
      <c r="T11" s="116"/>
      <c r="U11" s="116"/>
      <c r="V11" s="116"/>
      <c r="W11" s="116"/>
      <c r="X11" s="116"/>
      <c r="Y11" s="115"/>
    </row>
    <row r="12" spans="1:25" ht="18" customHeight="1">
      <c r="A12" s="632"/>
      <c r="B12" s="154"/>
      <c r="C12" s="633"/>
      <c r="D12" s="155"/>
      <c r="E12" s="116"/>
      <c r="F12" s="116"/>
      <c r="G12" s="231"/>
      <c r="H12" s="116"/>
      <c r="I12" s="116"/>
      <c r="J12" s="116"/>
      <c r="K12" s="116"/>
      <c r="L12" s="116"/>
      <c r="M12" s="116"/>
      <c r="N12" s="116"/>
      <c r="O12" s="116"/>
      <c r="P12" s="116"/>
      <c r="Q12" s="116"/>
      <c r="R12" s="116"/>
      <c r="S12" s="116"/>
      <c r="T12" s="116"/>
      <c r="U12" s="116"/>
      <c r="V12" s="116"/>
      <c r="W12" s="116"/>
      <c r="X12" s="116"/>
      <c r="Y12" s="115"/>
    </row>
    <row r="13" spans="1:25" ht="18" customHeight="1">
      <c r="A13" s="632"/>
      <c r="B13" s="154"/>
      <c r="C13" s="633"/>
      <c r="D13" s="155"/>
      <c r="E13" s="116"/>
      <c r="F13" s="116"/>
      <c r="G13" s="116"/>
      <c r="H13" s="116"/>
      <c r="I13" s="116"/>
      <c r="J13" s="116"/>
      <c r="K13" s="116"/>
      <c r="L13" s="116"/>
      <c r="M13" s="116"/>
      <c r="N13" s="116"/>
      <c r="O13" s="116"/>
      <c r="P13" s="116"/>
      <c r="Q13" s="116"/>
      <c r="R13" s="116"/>
      <c r="S13" s="116"/>
      <c r="T13" s="116"/>
      <c r="U13" s="116"/>
      <c r="V13" s="116"/>
      <c r="W13" s="116"/>
      <c r="X13" s="116"/>
      <c r="Y13" s="115"/>
    </row>
    <row r="14" spans="1:25" ht="18" customHeight="1">
      <c r="A14" s="632"/>
      <c r="B14" s="154"/>
      <c r="C14" s="633"/>
      <c r="D14" s="155"/>
      <c r="E14" s="116"/>
      <c r="F14" s="116"/>
      <c r="G14" s="116"/>
      <c r="H14" s="116"/>
      <c r="I14" s="116"/>
      <c r="J14" s="116"/>
      <c r="K14" s="116"/>
      <c r="L14" s="116"/>
      <c r="M14" s="116"/>
      <c r="N14" s="116"/>
      <c r="O14" s="116"/>
      <c r="P14" s="116"/>
      <c r="Q14" s="116"/>
      <c r="R14" s="116"/>
      <c r="S14" s="116"/>
      <c r="T14" s="116"/>
      <c r="U14" s="116"/>
      <c r="V14" s="116"/>
      <c r="W14" s="116"/>
      <c r="X14" s="116"/>
      <c r="Y14" s="115"/>
    </row>
    <row r="15" spans="1:25" ht="18" customHeight="1">
      <c r="A15" s="632"/>
      <c r="B15" s="154"/>
      <c r="C15" s="634"/>
      <c r="D15" s="155"/>
      <c r="E15" s="116"/>
      <c r="F15" s="116"/>
      <c r="G15" s="116"/>
      <c r="H15" s="116"/>
      <c r="I15" s="116"/>
      <c r="J15" s="116"/>
      <c r="K15" s="116"/>
      <c r="L15" s="116"/>
      <c r="M15" s="116"/>
      <c r="N15" s="116"/>
      <c r="O15" s="116"/>
      <c r="P15" s="116"/>
      <c r="Q15" s="116"/>
      <c r="R15" s="116"/>
      <c r="S15" s="116"/>
      <c r="T15" s="116"/>
      <c r="U15" s="116"/>
      <c r="V15" s="116"/>
      <c r="W15" s="116"/>
      <c r="X15" s="116"/>
      <c r="Y15" s="115"/>
    </row>
    <row r="16" spans="1:25" ht="18" customHeight="1">
      <c r="A16" s="632"/>
      <c r="B16" s="156"/>
      <c r="C16" s="234" t="s">
        <v>427</v>
      </c>
      <c r="D16" s="157"/>
      <c r="E16" s="185"/>
      <c r="F16" s="185"/>
      <c r="G16" s="185"/>
      <c r="H16" s="185"/>
      <c r="I16" s="185"/>
      <c r="J16" s="185"/>
      <c r="K16" s="185"/>
      <c r="L16" s="185"/>
      <c r="M16" s="185"/>
      <c r="N16" s="185"/>
      <c r="O16" s="185"/>
      <c r="P16" s="185"/>
      <c r="Q16" s="185"/>
      <c r="R16" s="185"/>
      <c r="S16" s="185"/>
      <c r="T16" s="185"/>
      <c r="U16" s="185"/>
      <c r="V16" s="185"/>
      <c r="W16" s="185"/>
      <c r="X16" s="185"/>
      <c r="Y16" s="180"/>
    </row>
    <row r="17" spans="1:25" ht="18" customHeight="1">
      <c r="A17" s="632"/>
      <c r="B17" s="154"/>
      <c r="C17" s="231"/>
      <c r="D17" s="158"/>
      <c r="E17" s="231"/>
      <c r="F17" s="231"/>
      <c r="G17" s="231"/>
      <c r="H17" s="231"/>
      <c r="I17" s="231"/>
      <c r="J17" s="231"/>
      <c r="K17" s="231"/>
      <c r="L17" s="231"/>
      <c r="M17" s="231"/>
      <c r="N17" s="231"/>
      <c r="O17" s="231"/>
      <c r="P17" s="231"/>
      <c r="Q17" s="231"/>
      <c r="R17" s="231"/>
      <c r="S17" s="231"/>
      <c r="T17" s="231"/>
      <c r="U17" s="231"/>
      <c r="V17" s="116"/>
      <c r="W17" s="116"/>
      <c r="X17" s="116"/>
      <c r="Y17" s="115"/>
    </row>
    <row r="18" spans="1:25" ht="18" customHeight="1">
      <c r="A18" s="632"/>
      <c r="B18" s="154"/>
      <c r="C18" s="116"/>
      <c r="D18" s="158"/>
      <c r="E18" s="231"/>
      <c r="F18" s="231"/>
      <c r="G18" s="231"/>
      <c r="H18" s="231"/>
      <c r="I18" s="231"/>
      <c r="J18" s="231"/>
      <c r="K18" s="231"/>
      <c r="L18" s="231"/>
      <c r="M18" s="231"/>
      <c r="N18" s="231"/>
      <c r="O18" s="231"/>
      <c r="P18" s="231"/>
      <c r="Q18" s="231"/>
      <c r="R18" s="231"/>
      <c r="S18" s="231"/>
      <c r="T18" s="231"/>
      <c r="U18" s="231"/>
      <c r="V18" s="231"/>
      <c r="W18" s="231"/>
      <c r="X18" s="231"/>
      <c r="Y18" s="115"/>
    </row>
    <row r="19" spans="1:25" ht="18" customHeight="1">
      <c r="A19" s="632"/>
      <c r="B19" s="154"/>
      <c r="C19" s="116"/>
      <c r="D19" s="158"/>
      <c r="E19" s="231"/>
      <c r="F19" s="13"/>
      <c r="G19" s="231"/>
      <c r="H19" s="231"/>
      <c r="I19" s="231"/>
      <c r="J19" s="231"/>
      <c r="K19" s="231"/>
      <c r="L19" s="231"/>
      <c r="M19" s="231"/>
      <c r="N19" s="231"/>
      <c r="O19" s="231"/>
      <c r="P19" s="231"/>
      <c r="Q19" s="231"/>
      <c r="R19" s="231"/>
      <c r="S19" s="231"/>
      <c r="T19" s="231"/>
      <c r="U19" s="231"/>
      <c r="V19" s="231"/>
      <c r="W19" s="231"/>
      <c r="X19" s="231"/>
      <c r="Y19" s="115"/>
    </row>
    <row r="20" spans="1:25" ht="18" customHeight="1">
      <c r="A20" s="632"/>
      <c r="B20" s="154"/>
      <c r="C20" s="231"/>
      <c r="D20" s="158"/>
      <c r="E20" s="231"/>
      <c r="F20" s="13"/>
      <c r="G20" s="231"/>
      <c r="H20" s="231"/>
      <c r="I20" s="231"/>
      <c r="J20" s="231"/>
      <c r="K20" s="231"/>
      <c r="L20" s="231"/>
      <c r="M20" s="231"/>
      <c r="N20" s="231"/>
      <c r="O20" s="231"/>
      <c r="P20" s="231"/>
      <c r="Q20" s="231"/>
      <c r="R20" s="231"/>
      <c r="S20" s="231"/>
      <c r="T20" s="231"/>
      <c r="U20" s="231"/>
      <c r="V20" s="231"/>
      <c r="W20" s="231"/>
      <c r="X20" s="231"/>
      <c r="Y20" s="115"/>
    </row>
    <row r="21" spans="1:25" ht="18" customHeight="1">
      <c r="A21" s="632"/>
      <c r="B21" s="159"/>
      <c r="C21" s="232"/>
      <c r="D21" s="160"/>
      <c r="E21" s="232"/>
      <c r="F21" s="232"/>
      <c r="G21" s="232"/>
      <c r="H21" s="232"/>
      <c r="I21" s="232"/>
      <c r="J21" s="232"/>
      <c r="K21" s="232"/>
      <c r="L21" s="232"/>
      <c r="M21" s="232"/>
      <c r="N21" s="232"/>
      <c r="O21" s="232"/>
      <c r="P21" s="232"/>
      <c r="Q21" s="232"/>
      <c r="R21" s="232"/>
      <c r="S21" s="232"/>
      <c r="T21" s="232"/>
      <c r="U21" s="232"/>
      <c r="V21" s="232"/>
      <c r="W21" s="232"/>
      <c r="X21" s="232"/>
      <c r="Y21" s="196"/>
    </row>
    <row r="22" spans="1:25" ht="18" customHeight="1">
      <c r="A22" s="632"/>
      <c r="B22" s="154"/>
      <c r="C22" s="233" t="s">
        <v>428</v>
      </c>
      <c r="D22" s="155"/>
      <c r="E22" s="116"/>
      <c r="F22" s="116"/>
      <c r="G22" s="116"/>
      <c r="H22" s="116"/>
      <c r="I22" s="116"/>
      <c r="J22" s="116"/>
      <c r="K22" s="116"/>
      <c r="L22" s="116"/>
      <c r="M22" s="116"/>
      <c r="N22" s="116"/>
      <c r="O22" s="116"/>
      <c r="P22" s="116"/>
      <c r="Q22" s="116"/>
      <c r="R22" s="116"/>
      <c r="S22" s="116"/>
      <c r="T22" s="116"/>
      <c r="U22" s="116"/>
      <c r="V22" s="116"/>
      <c r="W22" s="116"/>
      <c r="X22" s="116"/>
      <c r="Y22" s="115"/>
    </row>
    <row r="23" spans="1:25" ht="18" customHeight="1">
      <c r="A23" s="632"/>
      <c r="B23" s="154"/>
      <c r="C23" s="116"/>
      <c r="D23" s="161"/>
      <c r="E23" s="114"/>
      <c r="F23" s="231"/>
      <c r="G23" s="231"/>
      <c r="H23" s="231"/>
      <c r="I23" s="231"/>
      <c r="J23" s="231"/>
      <c r="K23" s="231"/>
      <c r="L23" s="231"/>
      <c r="M23" s="231"/>
      <c r="N23" s="231"/>
      <c r="O23" s="231"/>
      <c r="P23" s="231"/>
      <c r="Q23" s="231"/>
      <c r="R23" s="231"/>
      <c r="S23" s="231"/>
      <c r="T23" s="231"/>
      <c r="U23" s="231"/>
      <c r="V23" s="231"/>
      <c r="W23" s="231"/>
      <c r="X23" s="231"/>
      <c r="Y23" s="115"/>
    </row>
    <row r="24" spans="1:25" ht="18" customHeight="1">
      <c r="A24" s="632"/>
      <c r="B24" s="154"/>
      <c r="C24" s="116"/>
      <c r="D24" s="155"/>
      <c r="E24" s="116"/>
      <c r="F24" s="231"/>
      <c r="G24" s="116"/>
      <c r="H24" s="116"/>
      <c r="I24" s="116"/>
      <c r="J24" s="116"/>
      <c r="K24" s="116"/>
      <c r="L24" s="116"/>
      <c r="M24" s="116"/>
      <c r="N24" s="116"/>
      <c r="O24" s="116"/>
      <c r="P24" s="116"/>
      <c r="Q24" s="116"/>
      <c r="R24" s="116"/>
      <c r="S24" s="116"/>
      <c r="T24" s="116"/>
      <c r="U24" s="116"/>
      <c r="V24" s="116"/>
      <c r="W24" s="116"/>
      <c r="X24" s="116"/>
      <c r="Y24" s="115"/>
    </row>
    <row r="25" spans="1:25" ht="18" customHeight="1">
      <c r="A25" s="632"/>
      <c r="B25" s="154"/>
      <c r="C25" s="116"/>
      <c r="D25" s="155"/>
      <c r="E25" s="116"/>
      <c r="F25" s="231"/>
      <c r="G25" s="116"/>
      <c r="H25" s="116"/>
      <c r="I25" s="116"/>
      <c r="J25" s="116"/>
      <c r="K25" s="116"/>
      <c r="L25" s="116"/>
      <c r="M25" s="116"/>
      <c r="N25" s="116"/>
      <c r="O25" s="116"/>
      <c r="P25" s="116"/>
      <c r="Q25" s="116"/>
      <c r="R25" s="116"/>
      <c r="S25" s="116"/>
      <c r="T25" s="116"/>
      <c r="U25" s="116"/>
      <c r="V25" s="116"/>
      <c r="W25" s="116"/>
      <c r="X25" s="116"/>
      <c r="Y25" s="115"/>
    </row>
    <row r="26" spans="1:25" ht="18" customHeight="1">
      <c r="A26" s="632"/>
      <c r="B26" s="154"/>
      <c r="C26" s="235"/>
      <c r="D26" s="155"/>
      <c r="E26" s="116"/>
      <c r="F26" s="231"/>
      <c r="G26" s="116"/>
      <c r="H26" s="116"/>
      <c r="I26" s="116"/>
      <c r="J26" s="116"/>
      <c r="K26" s="116"/>
      <c r="L26" s="116"/>
      <c r="M26" s="116"/>
      <c r="N26" s="116"/>
      <c r="O26" s="116"/>
      <c r="P26" s="116"/>
      <c r="Q26" s="116"/>
      <c r="R26" s="116"/>
      <c r="S26" s="116"/>
      <c r="T26" s="116"/>
      <c r="U26" s="116"/>
      <c r="V26" s="116"/>
      <c r="W26" s="116"/>
      <c r="X26" s="116"/>
      <c r="Y26" s="115"/>
    </row>
    <row r="27" spans="1:25" ht="18" customHeight="1">
      <c r="A27" s="632"/>
      <c r="B27" s="154"/>
      <c r="C27" s="235"/>
      <c r="D27" s="155"/>
      <c r="E27" s="116"/>
      <c r="F27" s="116"/>
      <c r="G27" s="116"/>
      <c r="H27" s="116"/>
      <c r="I27" s="116"/>
      <c r="J27" s="116"/>
      <c r="K27" s="116"/>
      <c r="L27" s="116"/>
      <c r="M27" s="116"/>
      <c r="N27" s="116"/>
      <c r="O27" s="116"/>
      <c r="P27" s="116"/>
      <c r="Q27" s="116"/>
      <c r="R27" s="116"/>
      <c r="S27" s="116"/>
      <c r="T27" s="116"/>
      <c r="U27" s="116"/>
      <c r="V27" s="116"/>
      <c r="W27" s="116"/>
      <c r="X27" s="116"/>
      <c r="Y27" s="115"/>
    </row>
    <row r="28" spans="1:25" ht="18" customHeight="1">
      <c r="A28" s="632"/>
      <c r="B28" s="156"/>
      <c r="C28" s="234" t="s">
        <v>429</v>
      </c>
      <c r="D28" s="157"/>
      <c r="E28" s="185"/>
      <c r="F28" s="185"/>
      <c r="G28" s="185"/>
      <c r="H28" s="185"/>
      <c r="I28" s="185"/>
      <c r="J28" s="185"/>
      <c r="K28" s="185"/>
      <c r="L28" s="185"/>
      <c r="M28" s="185"/>
      <c r="N28" s="185"/>
      <c r="O28" s="185"/>
      <c r="P28" s="185"/>
      <c r="Q28" s="185"/>
      <c r="R28" s="185"/>
      <c r="S28" s="185"/>
      <c r="T28" s="185"/>
      <c r="U28" s="185"/>
      <c r="V28" s="185"/>
      <c r="W28" s="185"/>
      <c r="X28" s="185"/>
      <c r="Y28" s="180"/>
    </row>
    <row r="29" spans="1:25" ht="18" customHeight="1">
      <c r="A29" s="632"/>
      <c r="B29" s="154"/>
      <c r="C29" s="116"/>
      <c r="D29" s="158"/>
      <c r="E29" s="231"/>
      <c r="F29" s="231"/>
      <c r="G29" s="231"/>
      <c r="H29" s="231"/>
      <c r="I29" s="231"/>
      <c r="J29" s="231"/>
      <c r="K29" s="231"/>
      <c r="L29" s="231"/>
      <c r="M29" s="231"/>
      <c r="N29" s="231"/>
      <c r="O29" s="231"/>
      <c r="P29" s="231"/>
      <c r="Q29" s="231"/>
      <c r="R29" s="231"/>
      <c r="S29" s="231"/>
      <c r="T29" s="231"/>
      <c r="U29" s="231"/>
      <c r="V29" s="116"/>
      <c r="W29" s="116"/>
      <c r="X29" s="116"/>
      <c r="Y29" s="115"/>
    </row>
    <row r="30" spans="1:25" ht="18" customHeight="1">
      <c r="A30" s="632"/>
      <c r="B30" s="154"/>
      <c r="C30" s="114"/>
      <c r="D30" s="155"/>
      <c r="E30" s="116"/>
      <c r="F30" s="116"/>
      <c r="G30" s="116"/>
      <c r="H30" s="116"/>
      <c r="I30" s="116"/>
      <c r="J30" s="116"/>
      <c r="K30" s="116"/>
      <c r="L30" s="116"/>
      <c r="M30" s="116"/>
      <c r="N30" s="116"/>
      <c r="O30" s="116"/>
      <c r="P30" s="116"/>
      <c r="Q30" s="116"/>
      <c r="R30" s="116"/>
      <c r="S30" s="116"/>
      <c r="T30" s="116"/>
      <c r="U30" s="116"/>
      <c r="V30" s="116"/>
      <c r="W30" s="116"/>
      <c r="X30" s="116"/>
      <c r="Y30" s="115"/>
    </row>
    <row r="31" spans="1:25" ht="18" customHeight="1">
      <c r="A31" s="632"/>
      <c r="B31" s="159"/>
      <c r="C31" s="151"/>
      <c r="D31" s="16"/>
      <c r="E31" s="151"/>
      <c r="F31" s="151"/>
      <c r="G31" s="151"/>
      <c r="H31" s="151"/>
      <c r="I31" s="151"/>
      <c r="J31" s="151"/>
      <c r="K31" s="151"/>
      <c r="L31" s="151"/>
      <c r="M31" s="151"/>
      <c r="N31" s="151"/>
      <c r="O31" s="151"/>
      <c r="P31" s="151"/>
      <c r="Q31" s="151"/>
      <c r="R31" s="151"/>
      <c r="S31" s="151"/>
      <c r="T31" s="151"/>
      <c r="U31" s="151"/>
      <c r="V31" s="151"/>
      <c r="W31" s="151"/>
      <c r="X31" s="151"/>
      <c r="Y31" s="196"/>
    </row>
    <row r="32" ht="18" customHeight="1"/>
    <row r="33" ht="18" customHeight="1"/>
    <row r="34" ht="18" customHeight="1"/>
    <row r="35" ht="18" customHeight="1"/>
    <row r="36" ht="18"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sheetData>
  <sheetProtection/>
  <mergeCells count="13">
    <mergeCell ref="B2:G2"/>
    <mergeCell ref="F5:J5"/>
    <mergeCell ref="B3:Y3"/>
    <mergeCell ref="F6:J6"/>
    <mergeCell ref="Q5:R5"/>
    <mergeCell ref="S5:T5"/>
    <mergeCell ref="V6:Y6"/>
    <mergeCell ref="N6:T6"/>
    <mergeCell ref="V5:Y5"/>
    <mergeCell ref="N5:P5"/>
    <mergeCell ref="A5:A31"/>
    <mergeCell ref="C8:C15"/>
    <mergeCell ref="W9:X9"/>
  </mergeCells>
  <printOptions horizontalCentered="1" verticalCentered="1"/>
  <pageMargins left="0.3937007874015748" right="0.3937007874015748" top="0.5905511811023623" bottom="0.5905511811023623" header="0.15748031496062992"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AA48"/>
  <sheetViews>
    <sheetView showZeros="0" zoomScalePageLayoutView="0" workbookViewId="0" topLeftCell="A1">
      <selection activeCell="A5" sqref="A5:A48"/>
    </sheetView>
  </sheetViews>
  <sheetFormatPr defaultColWidth="12.00390625" defaultRowHeight="12"/>
  <cols>
    <col min="1" max="1" width="3.8515625" style="10" customWidth="1"/>
    <col min="2" max="2" width="5.140625" style="10" customWidth="1"/>
    <col min="3" max="3" width="0.42578125" style="10" customWidth="1"/>
    <col min="4" max="4" width="24.8515625" style="10" customWidth="1"/>
    <col min="5" max="5" width="0.42578125" style="10" customWidth="1"/>
    <col min="6" max="6" width="3.421875" style="10" customWidth="1"/>
    <col min="7" max="7" width="6.00390625" style="10" customWidth="1"/>
    <col min="8" max="8" width="1.8515625" style="10" customWidth="1"/>
    <col min="9" max="9" width="3.28125" style="10" customWidth="1"/>
    <col min="10" max="10" width="0.85546875" style="10" customWidth="1"/>
    <col min="11" max="11" width="38.140625" style="10" customWidth="1"/>
    <col min="12" max="12" width="9.421875" style="10" customWidth="1"/>
    <col min="13" max="13" width="0.42578125" style="10" customWidth="1"/>
    <col min="14" max="14" width="16.00390625" style="10" customWidth="1"/>
    <col min="15" max="15" width="6.140625" style="10" customWidth="1"/>
    <col min="16" max="16" width="2.140625" style="10" customWidth="1"/>
    <col min="17" max="17" width="6.140625" style="10" customWidth="1"/>
    <col min="18" max="18" width="2.140625" style="10" customWidth="1"/>
    <col min="19" max="19" width="3.8515625" style="10" customWidth="1"/>
    <col min="20" max="20" width="7.7109375" style="10" customWidth="1"/>
    <col min="21" max="21" width="2.00390625" style="10" customWidth="1"/>
    <col min="22" max="22" width="16.7109375" style="152" customWidth="1"/>
    <col min="23" max="23" width="5.8515625" style="10" customWidth="1"/>
    <col min="24" max="24" width="2.7109375" style="10" customWidth="1"/>
    <col min="25" max="25" width="19.00390625" style="10" customWidth="1"/>
    <col min="26" max="26" width="3.140625" style="10" customWidth="1"/>
    <col min="27" max="27" width="2.00390625" style="10" customWidth="1"/>
    <col min="28" max="28" width="3.421875" style="10" customWidth="1"/>
    <col min="29" max="16384" width="12.00390625" style="10" customWidth="1"/>
  </cols>
  <sheetData>
    <row r="1" ht="4.5" customHeight="1"/>
    <row r="2" spans="2:4" s="7" customFormat="1" ht="15.75" customHeight="1">
      <c r="B2" s="636" t="s">
        <v>553</v>
      </c>
      <c r="C2" s="636"/>
      <c r="D2" s="636"/>
    </row>
    <row r="3" spans="2:27" s="7" customFormat="1" ht="22.5" customHeight="1">
      <c r="B3" s="665" t="s">
        <v>562</v>
      </c>
      <c r="C3" s="665"/>
      <c r="D3" s="665"/>
      <c r="E3" s="665"/>
      <c r="F3" s="665"/>
      <c r="G3" s="665"/>
      <c r="H3" s="665"/>
      <c r="I3" s="665"/>
      <c r="J3" s="665"/>
      <c r="K3" s="665"/>
      <c r="L3" s="665"/>
      <c r="M3" s="665"/>
      <c r="N3" s="665"/>
      <c r="O3" s="665"/>
      <c r="P3" s="665"/>
      <c r="Q3" s="665"/>
      <c r="R3" s="665"/>
      <c r="S3" s="665"/>
      <c r="T3" s="665"/>
      <c r="U3" s="665"/>
      <c r="V3" s="665"/>
      <c r="W3" s="665"/>
      <c r="X3" s="665"/>
      <c r="Y3" s="665"/>
      <c r="Z3" s="9"/>
      <c r="AA3" s="9"/>
    </row>
    <row r="4" spans="1:25" ht="3.75" customHeight="1">
      <c r="A4" s="109"/>
      <c r="B4" s="110"/>
      <c r="C4" s="11"/>
      <c r="D4" s="11"/>
      <c r="E4" s="11"/>
      <c r="F4" s="11"/>
      <c r="G4" s="11"/>
      <c r="H4" s="11"/>
      <c r="I4" s="11"/>
      <c r="J4" s="11"/>
      <c r="K4" s="11"/>
      <c r="L4" s="11"/>
      <c r="M4" s="11"/>
      <c r="N4" s="11"/>
      <c r="O4" s="11"/>
      <c r="P4" s="11"/>
      <c r="Q4" s="11"/>
      <c r="R4" s="11"/>
      <c r="S4" s="11"/>
      <c r="T4" s="11"/>
      <c r="U4" s="11"/>
      <c r="V4" s="111"/>
      <c r="W4" s="11"/>
      <c r="X4" s="11"/>
      <c r="Y4" s="110"/>
    </row>
    <row r="5" spans="1:25" ht="15" customHeight="1">
      <c r="A5" s="657"/>
      <c r="B5" s="663" t="s">
        <v>472</v>
      </c>
      <c r="C5" s="647" t="s">
        <v>628</v>
      </c>
      <c r="D5" s="648"/>
      <c r="E5" s="649"/>
      <c r="F5" s="663" t="s">
        <v>554</v>
      </c>
      <c r="G5" s="647" t="s">
        <v>555</v>
      </c>
      <c r="H5" s="648"/>
      <c r="I5" s="649"/>
      <c r="J5" s="661" t="s">
        <v>430</v>
      </c>
      <c r="K5" s="661"/>
      <c r="L5" s="662"/>
      <c r="M5" s="647" t="s">
        <v>556</v>
      </c>
      <c r="N5" s="658"/>
      <c r="O5" s="647" t="s">
        <v>431</v>
      </c>
      <c r="P5" s="648"/>
      <c r="Q5" s="648"/>
      <c r="R5" s="648"/>
      <c r="S5" s="658"/>
      <c r="T5" s="164" t="s">
        <v>465</v>
      </c>
      <c r="U5" s="666" t="s">
        <v>557</v>
      </c>
      <c r="V5" s="667"/>
      <c r="W5" s="653" t="s">
        <v>217</v>
      </c>
      <c r="X5" s="654"/>
      <c r="Y5" s="672" t="s">
        <v>218</v>
      </c>
    </row>
    <row r="6" spans="1:25" ht="15" customHeight="1">
      <c r="A6" s="657"/>
      <c r="B6" s="664"/>
      <c r="C6" s="650"/>
      <c r="D6" s="651"/>
      <c r="E6" s="652"/>
      <c r="F6" s="664"/>
      <c r="G6" s="650"/>
      <c r="H6" s="651"/>
      <c r="I6" s="652"/>
      <c r="J6" s="645" t="s">
        <v>558</v>
      </c>
      <c r="K6" s="646"/>
      <c r="L6" s="165" t="s">
        <v>559</v>
      </c>
      <c r="M6" s="650"/>
      <c r="N6" s="659"/>
      <c r="O6" s="643" t="s">
        <v>432</v>
      </c>
      <c r="P6" s="656"/>
      <c r="Q6" s="656"/>
      <c r="R6" s="656"/>
      <c r="S6" s="660"/>
      <c r="T6" s="165" t="s">
        <v>629</v>
      </c>
      <c r="U6" s="643" t="s">
        <v>433</v>
      </c>
      <c r="V6" s="644"/>
      <c r="W6" s="655"/>
      <c r="X6" s="656"/>
      <c r="Y6" s="673"/>
    </row>
    <row r="7" spans="1:25" s="14" customFormat="1" ht="11.25" customHeight="1">
      <c r="A7" s="657"/>
      <c r="B7" s="177"/>
      <c r="C7" s="178"/>
      <c r="D7" s="179"/>
      <c r="E7" s="180"/>
      <c r="F7" s="181"/>
      <c r="G7" s="182"/>
      <c r="H7" s="183"/>
      <c r="I7" s="184"/>
      <c r="J7" s="185"/>
      <c r="K7" s="212"/>
      <c r="L7" s="186"/>
      <c r="M7" s="178"/>
      <c r="N7" s="187"/>
      <c r="O7" s="188"/>
      <c r="P7" s="189"/>
      <c r="Q7" s="190"/>
      <c r="R7" s="189"/>
      <c r="S7" s="191"/>
      <c r="T7" s="192"/>
      <c r="U7" s="178"/>
      <c r="V7" s="209"/>
      <c r="W7" s="674" t="s">
        <v>219</v>
      </c>
      <c r="X7" s="675"/>
      <c r="Y7" s="581"/>
    </row>
    <row r="8" spans="1:25" s="14" customFormat="1" ht="11.25" customHeight="1">
      <c r="A8" s="657"/>
      <c r="B8" s="122"/>
      <c r="C8" s="123"/>
      <c r="D8" s="166"/>
      <c r="E8" s="125"/>
      <c r="F8" s="126"/>
      <c r="G8" s="127"/>
      <c r="H8" s="128"/>
      <c r="I8" s="129"/>
      <c r="J8" s="124"/>
      <c r="K8" s="176"/>
      <c r="L8" s="130"/>
      <c r="M8" s="123"/>
      <c r="N8" s="150"/>
      <c r="O8" s="131"/>
      <c r="P8" s="132"/>
      <c r="Q8" s="133"/>
      <c r="R8" s="132"/>
      <c r="S8" s="134"/>
      <c r="T8" s="135"/>
      <c r="U8" s="123"/>
      <c r="V8" s="223"/>
      <c r="W8" s="670"/>
      <c r="X8" s="671"/>
      <c r="Y8" s="582"/>
    </row>
    <row r="9" spans="1:25" s="14" customFormat="1" ht="11.25" customHeight="1">
      <c r="A9" s="657"/>
      <c r="B9" s="136"/>
      <c r="C9" s="137"/>
      <c r="D9" s="138"/>
      <c r="E9" s="139"/>
      <c r="F9" s="219"/>
      <c r="G9" s="140"/>
      <c r="H9" s="141"/>
      <c r="I9" s="142"/>
      <c r="J9" s="138"/>
      <c r="K9" s="213"/>
      <c r="L9" s="143"/>
      <c r="M9" s="137"/>
      <c r="N9" s="144"/>
      <c r="O9" s="145"/>
      <c r="P9" s="146"/>
      <c r="Q9" s="147"/>
      <c r="R9" s="146"/>
      <c r="S9" s="148"/>
      <c r="T9" s="149"/>
      <c r="U9" s="137"/>
      <c r="V9" s="210"/>
      <c r="W9" s="668" t="s">
        <v>219</v>
      </c>
      <c r="X9" s="669"/>
      <c r="Y9" s="583"/>
    </row>
    <row r="10" spans="1:25" s="14" customFormat="1" ht="11.25" customHeight="1">
      <c r="A10" s="657"/>
      <c r="B10" s="122"/>
      <c r="C10" s="123"/>
      <c r="D10" s="166"/>
      <c r="E10" s="125"/>
      <c r="F10" s="126"/>
      <c r="G10" s="127"/>
      <c r="H10" s="128"/>
      <c r="I10" s="129"/>
      <c r="J10" s="124"/>
      <c r="K10" s="176"/>
      <c r="L10" s="130"/>
      <c r="M10" s="123"/>
      <c r="N10" s="150"/>
      <c r="O10" s="131"/>
      <c r="P10" s="132"/>
      <c r="Q10" s="133"/>
      <c r="R10" s="132"/>
      <c r="S10" s="134"/>
      <c r="T10" s="135"/>
      <c r="U10" s="123"/>
      <c r="V10" s="223"/>
      <c r="W10" s="670"/>
      <c r="X10" s="671"/>
      <c r="Y10" s="582"/>
    </row>
    <row r="11" spans="1:25" s="14" customFormat="1" ht="11.25" customHeight="1">
      <c r="A11" s="657"/>
      <c r="B11" s="136"/>
      <c r="C11" s="137"/>
      <c r="D11" s="138"/>
      <c r="E11" s="139"/>
      <c r="F11" s="219"/>
      <c r="G11" s="140"/>
      <c r="H11" s="141"/>
      <c r="I11" s="142"/>
      <c r="J11" s="138"/>
      <c r="K11" s="213"/>
      <c r="L11" s="143"/>
      <c r="M11" s="137"/>
      <c r="N11" s="144"/>
      <c r="O11" s="145"/>
      <c r="P11" s="146"/>
      <c r="Q11" s="147"/>
      <c r="R11" s="146"/>
      <c r="S11" s="148"/>
      <c r="T11" s="149"/>
      <c r="U11" s="137"/>
      <c r="V11" s="210"/>
      <c r="W11" s="668" t="s">
        <v>219</v>
      </c>
      <c r="X11" s="669"/>
      <c r="Y11" s="583"/>
    </row>
    <row r="12" spans="1:25" s="14" customFormat="1" ht="11.25" customHeight="1">
      <c r="A12" s="657"/>
      <c r="B12" s="122"/>
      <c r="C12" s="123"/>
      <c r="D12" s="166"/>
      <c r="E12" s="125"/>
      <c r="F12" s="126"/>
      <c r="G12" s="127"/>
      <c r="H12" s="128"/>
      <c r="I12" s="129"/>
      <c r="J12" s="124"/>
      <c r="K12" s="176"/>
      <c r="L12" s="130"/>
      <c r="M12" s="123"/>
      <c r="N12" s="150"/>
      <c r="O12" s="131"/>
      <c r="P12" s="132"/>
      <c r="Q12" s="133"/>
      <c r="R12" s="132"/>
      <c r="S12" s="134"/>
      <c r="T12" s="135"/>
      <c r="U12" s="123"/>
      <c r="V12" s="223"/>
      <c r="W12" s="670"/>
      <c r="X12" s="671"/>
      <c r="Y12" s="582"/>
    </row>
    <row r="13" spans="1:25" s="14" customFormat="1" ht="11.25" customHeight="1">
      <c r="A13" s="657"/>
      <c r="B13" s="136"/>
      <c r="C13" s="137"/>
      <c r="D13" s="138"/>
      <c r="E13" s="139"/>
      <c r="F13" s="219"/>
      <c r="G13" s="140"/>
      <c r="H13" s="141"/>
      <c r="I13" s="142"/>
      <c r="J13" s="138"/>
      <c r="K13" s="213"/>
      <c r="L13" s="143"/>
      <c r="M13" s="137"/>
      <c r="N13" s="144"/>
      <c r="O13" s="145"/>
      <c r="P13" s="146"/>
      <c r="Q13" s="147"/>
      <c r="R13" s="146"/>
      <c r="S13" s="148"/>
      <c r="T13" s="149"/>
      <c r="U13" s="137"/>
      <c r="V13" s="210"/>
      <c r="W13" s="668" t="s">
        <v>219</v>
      </c>
      <c r="X13" s="669"/>
      <c r="Y13" s="583"/>
    </row>
    <row r="14" spans="1:25" s="14" customFormat="1" ht="11.25" customHeight="1">
      <c r="A14" s="657"/>
      <c r="B14" s="122"/>
      <c r="C14" s="123"/>
      <c r="D14" s="166"/>
      <c r="E14" s="125"/>
      <c r="F14" s="126"/>
      <c r="G14" s="127"/>
      <c r="H14" s="128"/>
      <c r="I14" s="129"/>
      <c r="J14" s="124"/>
      <c r="K14" s="176"/>
      <c r="L14" s="130"/>
      <c r="M14" s="123"/>
      <c r="N14" s="150"/>
      <c r="O14" s="131"/>
      <c r="P14" s="132"/>
      <c r="Q14" s="133"/>
      <c r="R14" s="132"/>
      <c r="S14" s="134"/>
      <c r="T14" s="135"/>
      <c r="U14" s="123"/>
      <c r="V14" s="223"/>
      <c r="W14" s="670"/>
      <c r="X14" s="671"/>
      <c r="Y14" s="582"/>
    </row>
    <row r="15" spans="1:25" s="14" customFormat="1" ht="11.25" customHeight="1">
      <c r="A15" s="657"/>
      <c r="B15" s="136"/>
      <c r="C15" s="137"/>
      <c r="D15" s="138"/>
      <c r="E15" s="139"/>
      <c r="F15" s="219"/>
      <c r="G15" s="140"/>
      <c r="H15" s="141"/>
      <c r="I15" s="142"/>
      <c r="J15" s="138"/>
      <c r="K15" s="213"/>
      <c r="L15" s="143"/>
      <c r="M15" s="137"/>
      <c r="N15" s="144"/>
      <c r="O15" s="145"/>
      <c r="P15" s="146"/>
      <c r="Q15" s="147"/>
      <c r="R15" s="146"/>
      <c r="S15" s="148"/>
      <c r="T15" s="149"/>
      <c r="U15" s="137"/>
      <c r="V15" s="210"/>
      <c r="W15" s="668" t="s">
        <v>219</v>
      </c>
      <c r="X15" s="669"/>
      <c r="Y15" s="583"/>
    </row>
    <row r="16" spans="1:25" s="14" customFormat="1" ht="11.25" customHeight="1">
      <c r="A16" s="657"/>
      <c r="B16" s="122"/>
      <c r="C16" s="123"/>
      <c r="D16" s="166"/>
      <c r="E16" s="125"/>
      <c r="F16" s="126"/>
      <c r="G16" s="127"/>
      <c r="H16" s="128"/>
      <c r="I16" s="129"/>
      <c r="J16" s="124"/>
      <c r="K16" s="176"/>
      <c r="L16" s="130"/>
      <c r="M16" s="123"/>
      <c r="N16" s="150"/>
      <c r="O16" s="131"/>
      <c r="P16" s="132"/>
      <c r="Q16" s="133"/>
      <c r="R16" s="132"/>
      <c r="S16" s="134"/>
      <c r="T16" s="135"/>
      <c r="U16" s="123"/>
      <c r="V16" s="223"/>
      <c r="W16" s="670"/>
      <c r="X16" s="671"/>
      <c r="Y16" s="582"/>
    </row>
    <row r="17" spans="1:25" s="14" customFormat="1" ht="11.25" customHeight="1">
      <c r="A17" s="657"/>
      <c r="B17" s="136"/>
      <c r="C17" s="137"/>
      <c r="D17" s="138"/>
      <c r="E17" s="139"/>
      <c r="F17" s="219"/>
      <c r="G17" s="140"/>
      <c r="H17" s="141"/>
      <c r="I17" s="142"/>
      <c r="J17" s="138"/>
      <c r="K17" s="213"/>
      <c r="L17" s="143"/>
      <c r="M17" s="137"/>
      <c r="N17" s="144"/>
      <c r="O17" s="145"/>
      <c r="P17" s="146"/>
      <c r="Q17" s="147"/>
      <c r="R17" s="146"/>
      <c r="S17" s="148"/>
      <c r="T17" s="149"/>
      <c r="U17" s="137"/>
      <c r="V17" s="210"/>
      <c r="W17" s="668" t="s">
        <v>219</v>
      </c>
      <c r="X17" s="669"/>
      <c r="Y17" s="583"/>
    </row>
    <row r="18" spans="1:25" s="14" customFormat="1" ht="11.25" customHeight="1">
      <c r="A18" s="657"/>
      <c r="B18" s="122"/>
      <c r="C18" s="123"/>
      <c r="D18" s="166"/>
      <c r="E18" s="125"/>
      <c r="F18" s="126"/>
      <c r="G18" s="127"/>
      <c r="H18" s="128"/>
      <c r="I18" s="129"/>
      <c r="J18" s="124"/>
      <c r="K18" s="176"/>
      <c r="L18" s="130"/>
      <c r="M18" s="123"/>
      <c r="N18" s="150"/>
      <c r="O18" s="131"/>
      <c r="P18" s="132"/>
      <c r="Q18" s="133"/>
      <c r="R18" s="132"/>
      <c r="S18" s="134"/>
      <c r="T18" s="135"/>
      <c r="U18" s="123"/>
      <c r="V18" s="223"/>
      <c r="W18" s="670"/>
      <c r="X18" s="671"/>
      <c r="Y18" s="582"/>
    </row>
    <row r="19" spans="1:25" s="14" customFormat="1" ht="11.25" customHeight="1">
      <c r="A19" s="657"/>
      <c r="B19" s="136"/>
      <c r="C19" s="137"/>
      <c r="D19" s="138"/>
      <c r="E19" s="139"/>
      <c r="F19" s="219"/>
      <c r="G19" s="140"/>
      <c r="H19" s="141"/>
      <c r="I19" s="142"/>
      <c r="J19" s="138"/>
      <c r="K19" s="213"/>
      <c r="L19" s="143"/>
      <c r="M19" s="137"/>
      <c r="N19" s="144"/>
      <c r="O19" s="145"/>
      <c r="P19" s="146"/>
      <c r="Q19" s="147"/>
      <c r="R19" s="146"/>
      <c r="S19" s="148"/>
      <c r="T19" s="149"/>
      <c r="U19" s="137"/>
      <c r="V19" s="210"/>
      <c r="W19" s="668" t="s">
        <v>219</v>
      </c>
      <c r="X19" s="669"/>
      <c r="Y19" s="583"/>
    </row>
    <row r="20" spans="1:25" s="14" customFormat="1" ht="11.25" customHeight="1">
      <c r="A20" s="657"/>
      <c r="B20" s="122"/>
      <c r="C20" s="123"/>
      <c r="D20" s="166"/>
      <c r="E20" s="125"/>
      <c r="F20" s="126"/>
      <c r="G20" s="127"/>
      <c r="H20" s="128"/>
      <c r="I20" s="129"/>
      <c r="J20" s="124"/>
      <c r="K20" s="176"/>
      <c r="L20" s="130"/>
      <c r="M20" s="123"/>
      <c r="N20" s="150"/>
      <c r="O20" s="131"/>
      <c r="P20" s="132"/>
      <c r="Q20" s="133"/>
      <c r="R20" s="132"/>
      <c r="S20" s="134"/>
      <c r="T20" s="135"/>
      <c r="U20" s="123"/>
      <c r="V20" s="223"/>
      <c r="W20" s="670"/>
      <c r="X20" s="671"/>
      <c r="Y20" s="582"/>
    </row>
    <row r="21" spans="1:25" s="14" customFormat="1" ht="11.25" customHeight="1">
      <c r="A21" s="657"/>
      <c r="B21" s="136"/>
      <c r="C21" s="137"/>
      <c r="D21" s="138"/>
      <c r="E21" s="139"/>
      <c r="F21" s="219"/>
      <c r="G21" s="140"/>
      <c r="H21" s="141"/>
      <c r="I21" s="142"/>
      <c r="J21" s="138"/>
      <c r="K21" s="213"/>
      <c r="L21" s="143"/>
      <c r="M21" s="137"/>
      <c r="N21" s="144"/>
      <c r="O21" s="145"/>
      <c r="P21" s="146"/>
      <c r="Q21" s="147"/>
      <c r="R21" s="146"/>
      <c r="S21" s="148"/>
      <c r="T21" s="149"/>
      <c r="U21" s="137"/>
      <c r="V21" s="210"/>
      <c r="W21" s="668" t="s">
        <v>219</v>
      </c>
      <c r="X21" s="669"/>
      <c r="Y21" s="583"/>
    </row>
    <row r="22" spans="1:25" s="14" customFormat="1" ht="11.25" customHeight="1">
      <c r="A22" s="657"/>
      <c r="B22" s="122"/>
      <c r="C22" s="123"/>
      <c r="D22" s="166"/>
      <c r="E22" s="125"/>
      <c r="F22" s="126"/>
      <c r="G22" s="127"/>
      <c r="H22" s="128"/>
      <c r="I22" s="129"/>
      <c r="J22" s="124"/>
      <c r="K22" s="176"/>
      <c r="L22" s="130"/>
      <c r="M22" s="123"/>
      <c r="N22" s="150"/>
      <c r="O22" s="131"/>
      <c r="P22" s="132"/>
      <c r="Q22" s="133"/>
      <c r="R22" s="132"/>
      <c r="S22" s="134"/>
      <c r="T22" s="135"/>
      <c r="U22" s="123"/>
      <c r="V22" s="223"/>
      <c r="W22" s="670"/>
      <c r="X22" s="671"/>
      <c r="Y22" s="582"/>
    </row>
    <row r="23" spans="1:25" s="14" customFormat="1" ht="11.25" customHeight="1">
      <c r="A23" s="657"/>
      <c r="B23" s="136"/>
      <c r="C23" s="137"/>
      <c r="D23" s="138"/>
      <c r="E23" s="139"/>
      <c r="F23" s="219"/>
      <c r="G23" s="140"/>
      <c r="H23" s="141"/>
      <c r="I23" s="142"/>
      <c r="J23" s="138"/>
      <c r="K23" s="213"/>
      <c r="L23" s="143"/>
      <c r="M23" s="137"/>
      <c r="N23" s="144"/>
      <c r="O23" s="145"/>
      <c r="P23" s="146"/>
      <c r="Q23" s="147"/>
      <c r="R23" s="146"/>
      <c r="S23" s="148"/>
      <c r="T23" s="149"/>
      <c r="U23" s="137"/>
      <c r="V23" s="210"/>
      <c r="W23" s="676" t="s">
        <v>219</v>
      </c>
      <c r="X23" s="677"/>
      <c r="Y23" s="583"/>
    </row>
    <row r="24" spans="1:25" s="14" customFormat="1" ht="11.25" customHeight="1">
      <c r="A24" s="657"/>
      <c r="B24" s="122"/>
      <c r="C24" s="123"/>
      <c r="D24" s="166"/>
      <c r="E24" s="125"/>
      <c r="F24" s="126"/>
      <c r="G24" s="127"/>
      <c r="H24" s="128"/>
      <c r="I24" s="129"/>
      <c r="J24" s="124"/>
      <c r="K24" s="176"/>
      <c r="L24" s="130"/>
      <c r="M24" s="123"/>
      <c r="N24" s="150"/>
      <c r="O24" s="131"/>
      <c r="P24" s="132"/>
      <c r="Q24" s="133"/>
      <c r="R24" s="132"/>
      <c r="S24" s="134"/>
      <c r="T24" s="135"/>
      <c r="U24" s="123"/>
      <c r="V24" s="223"/>
      <c r="W24" s="676"/>
      <c r="X24" s="677"/>
      <c r="Y24" s="582"/>
    </row>
    <row r="25" spans="1:25" s="14" customFormat="1" ht="11.25" customHeight="1">
      <c r="A25" s="657"/>
      <c r="B25" s="136"/>
      <c r="C25" s="137"/>
      <c r="D25" s="138"/>
      <c r="E25" s="139"/>
      <c r="F25" s="219"/>
      <c r="G25" s="140"/>
      <c r="H25" s="141"/>
      <c r="I25" s="142"/>
      <c r="J25" s="138"/>
      <c r="K25" s="213"/>
      <c r="L25" s="143"/>
      <c r="M25" s="137"/>
      <c r="N25" s="144"/>
      <c r="O25" s="145"/>
      <c r="P25" s="146"/>
      <c r="Q25" s="147"/>
      <c r="R25" s="146"/>
      <c r="S25" s="148"/>
      <c r="T25" s="149"/>
      <c r="U25" s="137"/>
      <c r="V25" s="210"/>
      <c r="W25" s="668" t="s">
        <v>219</v>
      </c>
      <c r="X25" s="669"/>
      <c r="Y25" s="583"/>
    </row>
    <row r="26" spans="1:25" s="14" customFormat="1" ht="11.25" customHeight="1">
      <c r="A26" s="657"/>
      <c r="B26" s="122"/>
      <c r="C26" s="123"/>
      <c r="D26" s="166"/>
      <c r="E26" s="125"/>
      <c r="F26" s="126"/>
      <c r="G26" s="127"/>
      <c r="H26" s="128"/>
      <c r="I26" s="129"/>
      <c r="J26" s="124"/>
      <c r="K26" s="176"/>
      <c r="L26" s="130"/>
      <c r="M26" s="123"/>
      <c r="N26" s="150"/>
      <c r="O26" s="131"/>
      <c r="P26" s="132"/>
      <c r="Q26" s="133"/>
      <c r="R26" s="132"/>
      <c r="S26" s="134"/>
      <c r="T26" s="135"/>
      <c r="U26" s="123"/>
      <c r="V26" s="223"/>
      <c r="W26" s="670"/>
      <c r="X26" s="671"/>
      <c r="Y26" s="582"/>
    </row>
    <row r="27" spans="1:25" s="14" customFormat="1" ht="11.25" customHeight="1">
      <c r="A27" s="657"/>
      <c r="B27" s="136"/>
      <c r="C27" s="137"/>
      <c r="D27" s="138"/>
      <c r="E27" s="139"/>
      <c r="F27" s="219"/>
      <c r="G27" s="140"/>
      <c r="H27" s="141"/>
      <c r="I27" s="142"/>
      <c r="J27" s="138"/>
      <c r="K27" s="213"/>
      <c r="L27" s="143"/>
      <c r="M27" s="137"/>
      <c r="N27" s="144"/>
      <c r="O27" s="145"/>
      <c r="P27" s="146"/>
      <c r="Q27" s="147"/>
      <c r="R27" s="146"/>
      <c r="S27" s="148"/>
      <c r="T27" s="149"/>
      <c r="U27" s="137"/>
      <c r="V27" s="210"/>
      <c r="W27" s="676" t="s">
        <v>219</v>
      </c>
      <c r="X27" s="677"/>
      <c r="Y27" s="583"/>
    </row>
    <row r="28" spans="1:25" s="14" customFormat="1" ht="11.25" customHeight="1">
      <c r="A28" s="657"/>
      <c r="B28" s="122"/>
      <c r="C28" s="123"/>
      <c r="D28" s="166"/>
      <c r="E28" s="125"/>
      <c r="F28" s="126"/>
      <c r="G28" s="127"/>
      <c r="H28" s="128"/>
      <c r="I28" s="129"/>
      <c r="J28" s="124"/>
      <c r="K28" s="176"/>
      <c r="L28" s="130"/>
      <c r="M28" s="123"/>
      <c r="N28" s="150"/>
      <c r="O28" s="131"/>
      <c r="P28" s="132"/>
      <c r="Q28" s="133"/>
      <c r="R28" s="132"/>
      <c r="S28" s="134"/>
      <c r="T28" s="135"/>
      <c r="U28" s="123"/>
      <c r="V28" s="223"/>
      <c r="W28" s="676"/>
      <c r="X28" s="677"/>
      <c r="Y28" s="582"/>
    </row>
    <row r="29" spans="1:25" s="14" customFormat="1" ht="11.25" customHeight="1">
      <c r="A29" s="657"/>
      <c r="B29" s="136"/>
      <c r="C29" s="137"/>
      <c r="D29" s="138"/>
      <c r="E29" s="139"/>
      <c r="F29" s="219"/>
      <c r="G29" s="140"/>
      <c r="H29" s="141"/>
      <c r="I29" s="142"/>
      <c r="J29" s="138"/>
      <c r="K29" s="213"/>
      <c r="L29" s="143"/>
      <c r="M29" s="137"/>
      <c r="N29" s="144"/>
      <c r="O29" s="145"/>
      <c r="P29" s="146"/>
      <c r="Q29" s="147"/>
      <c r="R29" s="146"/>
      <c r="S29" s="148"/>
      <c r="T29" s="149"/>
      <c r="U29" s="137"/>
      <c r="V29" s="210"/>
      <c r="W29" s="668" t="s">
        <v>219</v>
      </c>
      <c r="X29" s="669"/>
      <c r="Y29" s="583"/>
    </row>
    <row r="30" spans="1:25" s="14" customFormat="1" ht="11.25" customHeight="1">
      <c r="A30" s="657"/>
      <c r="B30" s="122"/>
      <c r="C30" s="123"/>
      <c r="D30" s="166"/>
      <c r="E30" s="125"/>
      <c r="F30" s="126"/>
      <c r="G30" s="127"/>
      <c r="H30" s="128"/>
      <c r="I30" s="129"/>
      <c r="J30" s="124"/>
      <c r="K30" s="176"/>
      <c r="L30" s="130"/>
      <c r="M30" s="123"/>
      <c r="N30" s="150"/>
      <c r="O30" s="131"/>
      <c r="P30" s="132"/>
      <c r="Q30" s="133"/>
      <c r="R30" s="132"/>
      <c r="S30" s="134"/>
      <c r="T30" s="135"/>
      <c r="U30" s="123"/>
      <c r="V30" s="223"/>
      <c r="W30" s="676"/>
      <c r="X30" s="677"/>
      <c r="Y30" s="582"/>
    </row>
    <row r="31" spans="1:25" s="14" customFormat="1" ht="11.25" customHeight="1">
      <c r="A31" s="657"/>
      <c r="B31" s="136"/>
      <c r="C31" s="137"/>
      <c r="D31" s="138"/>
      <c r="E31" s="139"/>
      <c r="F31" s="219"/>
      <c r="G31" s="140"/>
      <c r="H31" s="141"/>
      <c r="I31" s="142"/>
      <c r="J31" s="138"/>
      <c r="K31" s="213"/>
      <c r="L31" s="143"/>
      <c r="M31" s="137"/>
      <c r="N31" s="144"/>
      <c r="O31" s="145"/>
      <c r="P31" s="146"/>
      <c r="Q31" s="147"/>
      <c r="R31" s="146"/>
      <c r="S31" s="148"/>
      <c r="T31" s="149"/>
      <c r="U31" s="137"/>
      <c r="V31" s="210"/>
      <c r="W31" s="668" t="s">
        <v>219</v>
      </c>
      <c r="X31" s="669"/>
      <c r="Y31" s="583"/>
    </row>
    <row r="32" spans="1:25" s="14" customFormat="1" ht="11.25" customHeight="1">
      <c r="A32" s="657"/>
      <c r="B32" s="122"/>
      <c r="C32" s="123"/>
      <c r="D32" s="166"/>
      <c r="E32" s="125"/>
      <c r="F32" s="126"/>
      <c r="G32" s="127"/>
      <c r="H32" s="128"/>
      <c r="I32" s="129"/>
      <c r="J32" s="124"/>
      <c r="K32" s="176"/>
      <c r="L32" s="130"/>
      <c r="M32" s="123"/>
      <c r="N32" s="150"/>
      <c r="O32" s="131"/>
      <c r="P32" s="132"/>
      <c r="Q32" s="133"/>
      <c r="R32" s="132"/>
      <c r="S32" s="134"/>
      <c r="T32" s="135"/>
      <c r="U32" s="123"/>
      <c r="V32" s="223"/>
      <c r="W32" s="670"/>
      <c r="X32" s="671"/>
      <c r="Y32" s="582"/>
    </row>
    <row r="33" spans="1:25" s="14" customFormat="1" ht="11.25" customHeight="1">
      <c r="A33" s="657"/>
      <c r="B33" s="136"/>
      <c r="C33" s="137"/>
      <c r="D33" s="138"/>
      <c r="E33" s="139"/>
      <c r="F33" s="219"/>
      <c r="G33" s="140"/>
      <c r="H33" s="141"/>
      <c r="I33" s="142"/>
      <c r="J33" s="138"/>
      <c r="K33" s="213"/>
      <c r="L33" s="143"/>
      <c r="M33" s="137"/>
      <c r="N33" s="144"/>
      <c r="O33" s="145"/>
      <c r="P33" s="146"/>
      <c r="Q33" s="147"/>
      <c r="R33" s="146"/>
      <c r="S33" s="148"/>
      <c r="T33" s="149"/>
      <c r="U33" s="137"/>
      <c r="V33" s="210"/>
      <c r="W33" s="668" t="s">
        <v>219</v>
      </c>
      <c r="X33" s="669"/>
      <c r="Y33" s="583"/>
    </row>
    <row r="34" spans="1:25" s="14" customFormat="1" ht="11.25" customHeight="1">
      <c r="A34" s="657"/>
      <c r="B34" s="122"/>
      <c r="C34" s="123"/>
      <c r="D34" s="166"/>
      <c r="E34" s="125"/>
      <c r="F34" s="126"/>
      <c r="G34" s="127"/>
      <c r="H34" s="128"/>
      <c r="I34" s="129"/>
      <c r="J34" s="124"/>
      <c r="K34" s="176"/>
      <c r="L34" s="130"/>
      <c r="M34" s="123"/>
      <c r="N34" s="150"/>
      <c r="O34" s="131"/>
      <c r="P34" s="132"/>
      <c r="Q34" s="133"/>
      <c r="R34" s="132"/>
      <c r="S34" s="134"/>
      <c r="T34" s="135"/>
      <c r="U34" s="123"/>
      <c r="V34" s="223"/>
      <c r="W34" s="670"/>
      <c r="X34" s="671"/>
      <c r="Y34" s="582"/>
    </row>
    <row r="35" spans="1:25" s="14" customFormat="1" ht="11.25" customHeight="1">
      <c r="A35" s="657"/>
      <c r="B35" s="136"/>
      <c r="C35" s="137"/>
      <c r="D35" s="138"/>
      <c r="E35" s="139"/>
      <c r="F35" s="219"/>
      <c r="G35" s="140"/>
      <c r="H35" s="141"/>
      <c r="I35" s="142"/>
      <c r="J35" s="138"/>
      <c r="K35" s="213"/>
      <c r="L35" s="143"/>
      <c r="M35" s="137"/>
      <c r="N35" s="144"/>
      <c r="O35" s="145"/>
      <c r="P35" s="146"/>
      <c r="Q35" s="147"/>
      <c r="R35" s="146"/>
      <c r="S35" s="148"/>
      <c r="T35" s="149"/>
      <c r="U35" s="137"/>
      <c r="V35" s="210"/>
      <c r="W35" s="668" t="s">
        <v>219</v>
      </c>
      <c r="X35" s="669"/>
      <c r="Y35" s="583"/>
    </row>
    <row r="36" spans="1:25" s="14" customFormat="1" ht="11.25" customHeight="1">
      <c r="A36" s="657"/>
      <c r="B36" s="122"/>
      <c r="C36" s="123"/>
      <c r="D36" s="166"/>
      <c r="E36" s="125"/>
      <c r="F36" s="126"/>
      <c r="G36" s="127"/>
      <c r="H36" s="128"/>
      <c r="I36" s="129"/>
      <c r="J36" s="124"/>
      <c r="K36" s="176"/>
      <c r="L36" s="130"/>
      <c r="M36" s="123"/>
      <c r="N36" s="150"/>
      <c r="O36" s="131"/>
      <c r="P36" s="132"/>
      <c r="Q36" s="133"/>
      <c r="R36" s="132"/>
      <c r="S36" s="134"/>
      <c r="T36" s="135"/>
      <c r="U36" s="123"/>
      <c r="V36" s="223"/>
      <c r="W36" s="670"/>
      <c r="X36" s="671"/>
      <c r="Y36" s="582"/>
    </row>
    <row r="37" spans="1:25" s="14" customFormat="1" ht="11.25" customHeight="1">
      <c r="A37" s="657"/>
      <c r="B37" s="136"/>
      <c r="C37" s="137"/>
      <c r="D37" s="138"/>
      <c r="E37" s="139"/>
      <c r="F37" s="219"/>
      <c r="G37" s="140"/>
      <c r="H37" s="141"/>
      <c r="I37" s="142"/>
      <c r="J37" s="138"/>
      <c r="K37" s="213"/>
      <c r="L37" s="143"/>
      <c r="M37" s="137"/>
      <c r="N37" s="144"/>
      <c r="O37" s="145"/>
      <c r="P37" s="146"/>
      <c r="Q37" s="147"/>
      <c r="R37" s="146"/>
      <c r="S37" s="148"/>
      <c r="T37" s="149"/>
      <c r="U37" s="137"/>
      <c r="V37" s="210"/>
      <c r="W37" s="668" t="s">
        <v>219</v>
      </c>
      <c r="X37" s="669"/>
      <c r="Y37" s="583"/>
    </row>
    <row r="38" spans="1:25" s="14" customFormat="1" ht="11.25" customHeight="1">
      <c r="A38" s="657"/>
      <c r="B38" s="122"/>
      <c r="C38" s="123"/>
      <c r="D38" s="166"/>
      <c r="E38" s="125"/>
      <c r="F38" s="126"/>
      <c r="G38" s="127"/>
      <c r="H38" s="128"/>
      <c r="I38" s="129"/>
      <c r="J38" s="124"/>
      <c r="K38" s="176"/>
      <c r="L38" s="130"/>
      <c r="M38" s="123"/>
      <c r="N38" s="150"/>
      <c r="O38" s="131"/>
      <c r="P38" s="132"/>
      <c r="Q38" s="133"/>
      <c r="R38" s="132"/>
      <c r="S38" s="134"/>
      <c r="T38" s="135"/>
      <c r="U38" s="123"/>
      <c r="V38" s="223"/>
      <c r="W38" s="670"/>
      <c r="X38" s="671"/>
      <c r="Y38" s="582"/>
    </row>
    <row r="39" spans="1:25" s="14" customFormat="1" ht="11.25" customHeight="1">
      <c r="A39" s="657"/>
      <c r="B39" s="136"/>
      <c r="C39" s="137"/>
      <c r="D39" s="138"/>
      <c r="E39" s="139"/>
      <c r="F39" s="219"/>
      <c r="G39" s="140"/>
      <c r="H39" s="141"/>
      <c r="I39" s="142"/>
      <c r="J39" s="138"/>
      <c r="K39" s="213"/>
      <c r="L39" s="143"/>
      <c r="M39" s="137"/>
      <c r="N39" s="144"/>
      <c r="O39" s="145"/>
      <c r="P39" s="146"/>
      <c r="Q39" s="147"/>
      <c r="R39" s="146"/>
      <c r="S39" s="148"/>
      <c r="T39" s="149"/>
      <c r="U39" s="137"/>
      <c r="V39" s="210"/>
      <c r="W39" s="668" t="s">
        <v>219</v>
      </c>
      <c r="X39" s="669"/>
      <c r="Y39" s="583"/>
    </row>
    <row r="40" spans="1:25" s="14" customFormat="1" ht="11.25" customHeight="1">
      <c r="A40" s="657"/>
      <c r="B40" s="122"/>
      <c r="C40" s="123"/>
      <c r="D40" s="166"/>
      <c r="E40" s="125"/>
      <c r="F40" s="126"/>
      <c r="G40" s="127"/>
      <c r="H40" s="128"/>
      <c r="I40" s="129"/>
      <c r="J40" s="124"/>
      <c r="K40" s="176"/>
      <c r="L40" s="130"/>
      <c r="M40" s="123"/>
      <c r="N40" s="150"/>
      <c r="O40" s="131"/>
      <c r="P40" s="132"/>
      <c r="Q40" s="133"/>
      <c r="R40" s="132"/>
      <c r="S40" s="134"/>
      <c r="T40" s="135"/>
      <c r="U40" s="123"/>
      <c r="V40" s="223"/>
      <c r="W40" s="670"/>
      <c r="X40" s="671"/>
      <c r="Y40" s="582"/>
    </row>
    <row r="41" spans="1:25" s="14" customFormat="1" ht="11.25" customHeight="1">
      <c r="A41" s="657"/>
      <c r="B41" s="136"/>
      <c r="C41" s="137"/>
      <c r="D41" s="138"/>
      <c r="E41" s="139"/>
      <c r="F41" s="219"/>
      <c r="G41" s="140"/>
      <c r="H41" s="141"/>
      <c r="I41" s="142"/>
      <c r="J41" s="138"/>
      <c r="K41" s="213"/>
      <c r="L41" s="143"/>
      <c r="M41" s="137"/>
      <c r="N41" s="144"/>
      <c r="O41" s="145"/>
      <c r="P41" s="146"/>
      <c r="Q41" s="147"/>
      <c r="R41" s="146"/>
      <c r="S41" s="148"/>
      <c r="T41" s="149"/>
      <c r="U41" s="137"/>
      <c r="V41" s="210"/>
      <c r="W41" s="668" t="s">
        <v>219</v>
      </c>
      <c r="X41" s="669"/>
      <c r="Y41" s="583"/>
    </row>
    <row r="42" spans="1:25" s="14" customFormat="1" ht="11.25" customHeight="1">
      <c r="A42" s="657"/>
      <c r="B42" s="122"/>
      <c r="C42" s="123"/>
      <c r="D42" s="166"/>
      <c r="E42" s="125"/>
      <c r="F42" s="126"/>
      <c r="G42" s="127"/>
      <c r="H42" s="128"/>
      <c r="I42" s="129"/>
      <c r="J42" s="124"/>
      <c r="K42" s="176"/>
      <c r="L42" s="130"/>
      <c r="M42" s="123"/>
      <c r="N42" s="150"/>
      <c r="O42" s="131"/>
      <c r="P42" s="132"/>
      <c r="Q42" s="133"/>
      <c r="R42" s="132"/>
      <c r="S42" s="134"/>
      <c r="T42" s="135"/>
      <c r="U42" s="123"/>
      <c r="V42" s="223"/>
      <c r="W42" s="670"/>
      <c r="X42" s="671"/>
      <c r="Y42" s="582"/>
    </row>
    <row r="43" spans="1:25" s="14" customFormat="1" ht="11.25" customHeight="1">
      <c r="A43" s="657"/>
      <c r="B43" s="136"/>
      <c r="C43" s="137"/>
      <c r="D43" s="138"/>
      <c r="E43" s="139"/>
      <c r="F43" s="219"/>
      <c r="G43" s="140"/>
      <c r="H43" s="141"/>
      <c r="I43" s="142"/>
      <c r="J43" s="138"/>
      <c r="K43" s="213"/>
      <c r="L43" s="143"/>
      <c r="M43" s="137"/>
      <c r="N43" s="144"/>
      <c r="O43" s="145"/>
      <c r="P43" s="146"/>
      <c r="Q43" s="147"/>
      <c r="R43" s="146"/>
      <c r="S43" s="148"/>
      <c r="T43" s="149"/>
      <c r="U43" s="137"/>
      <c r="V43" s="210"/>
      <c r="W43" s="668" t="s">
        <v>219</v>
      </c>
      <c r="X43" s="669"/>
      <c r="Y43" s="583"/>
    </row>
    <row r="44" spans="1:25" s="14" customFormat="1" ht="11.25" customHeight="1">
      <c r="A44" s="657"/>
      <c r="B44" s="122"/>
      <c r="C44" s="123"/>
      <c r="D44" s="166"/>
      <c r="E44" s="125"/>
      <c r="F44" s="126"/>
      <c r="G44" s="127"/>
      <c r="H44" s="128"/>
      <c r="I44" s="129"/>
      <c r="J44" s="124"/>
      <c r="K44" s="176"/>
      <c r="L44" s="130"/>
      <c r="M44" s="123"/>
      <c r="N44" s="150"/>
      <c r="O44" s="131"/>
      <c r="P44" s="132"/>
      <c r="Q44" s="133"/>
      <c r="R44" s="132"/>
      <c r="S44" s="134"/>
      <c r="T44" s="135"/>
      <c r="U44" s="123"/>
      <c r="V44" s="223"/>
      <c r="W44" s="670"/>
      <c r="X44" s="671"/>
      <c r="Y44" s="582"/>
    </row>
    <row r="45" spans="1:25" s="14" customFormat="1" ht="11.25" customHeight="1">
      <c r="A45" s="657"/>
      <c r="B45" s="136"/>
      <c r="C45" s="137"/>
      <c r="D45" s="138"/>
      <c r="E45" s="139"/>
      <c r="F45" s="219"/>
      <c r="G45" s="140"/>
      <c r="H45" s="141"/>
      <c r="I45" s="142"/>
      <c r="J45" s="138"/>
      <c r="K45" s="213"/>
      <c r="L45" s="143"/>
      <c r="M45" s="137"/>
      <c r="N45" s="144"/>
      <c r="O45" s="145"/>
      <c r="P45" s="146"/>
      <c r="Q45" s="147"/>
      <c r="R45" s="146"/>
      <c r="S45" s="148"/>
      <c r="T45" s="149"/>
      <c r="U45" s="137"/>
      <c r="V45" s="210"/>
      <c r="W45" s="668" t="s">
        <v>219</v>
      </c>
      <c r="X45" s="669"/>
      <c r="Y45" s="583"/>
    </row>
    <row r="46" spans="1:25" s="14" customFormat="1" ht="11.25" customHeight="1">
      <c r="A46" s="657"/>
      <c r="B46" s="112"/>
      <c r="C46" s="113"/>
      <c r="D46" s="206"/>
      <c r="E46" s="115"/>
      <c r="F46" s="126"/>
      <c r="G46" s="127"/>
      <c r="H46" s="128"/>
      <c r="I46" s="129"/>
      <c r="J46" s="116"/>
      <c r="K46" s="176"/>
      <c r="L46" s="117"/>
      <c r="M46" s="113"/>
      <c r="N46" s="150"/>
      <c r="O46" s="118"/>
      <c r="P46" s="207"/>
      <c r="Q46" s="119"/>
      <c r="R46" s="207"/>
      <c r="S46" s="120"/>
      <c r="T46" s="121"/>
      <c r="U46" s="113"/>
      <c r="V46" s="224"/>
      <c r="W46" s="670"/>
      <c r="X46" s="671"/>
      <c r="Y46" s="584"/>
    </row>
    <row r="47" spans="1:25" s="14" customFormat="1" ht="11.25" customHeight="1">
      <c r="A47" s="657"/>
      <c r="B47" s="136"/>
      <c r="C47" s="137"/>
      <c r="D47" s="208"/>
      <c r="E47" s="139"/>
      <c r="F47" s="219"/>
      <c r="G47" s="140"/>
      <c r="H47" s="141"/>
      <c r="I47" s="142"/>
      <c r="J47" s="138"/>
      <c r="K47" s="213"/>
      <c r="L47" s="143"/>
      <c r="M47" s="137"/>
      <c r="N47" s="144"/>
      <c r="O47" s="145"/>
      <c r="P47" s="146"/>
      <c r="Q47" s="147"/>
      <c r="R47" s="146"/>
      <c r="S47" s="148"/>
      <c r="T47" s="149"/>
      <c r="U47" s="137"/>
      <c r="V47" s="211"/>
      <c r="W47" s="676" t="s">
        <v>219</v>
      </c>
      <c r="X47" s="677"/>
      <c r="Y47" s="583"/>
    </row>
    <row r="48" spans="1:25" s="14" customFormat="1" ht="11.25" customHeight="1">
      <c r="A48" s="657"/>
      <c r="B48" s="193"/>
      <c r="C48" s="194"/>
      <c r="D48" s="195"/>
      <c r="E48" s="196"/>
      <c r="F48" s="218"/>
      <c r="G48" s="197"/>
      <c r="H48" s="198"/>
      <c r="I48" s="199"/>
      <c r="J48" s="151"/>
      <c r="K48" s="214"/>
      <c r="L48" s="200"/>
      <c r="M48" s="194"/>
      <c r="N48" s="216"/>
      <c r="O48" s="201"/>
      <c r="P48" s="202"/>
      <c r="Q48" s="203"/>
      <c r="R48" s="202"/>
      <c r="S48" s="204"/>
      <c r="T48" s="205"/>
      <c r="U48" s="194"/>
      <c r="V48" s="225"/>
      <c r="W48" s="678"/>
      <c r="X48" s="679"/>
      <c r="Y48" s="585"/>
    </row>
  </sheetData>
  <sheetProtection/>
  <mergeCells count="37">
    <mergeCell ref="W45:X46"/>
    <mergeCell ref="W47:X48"/>
    <mergeCell ref="W35:X36"/>
    <mergeCell ref="W37:X38"/>
    <mergeCell ref="W39:X40"/>
    <mergeCell ref="W41:X42"/>
    <mergeCell ref="W29:X30"/>
    <mergeCell ref="W31:X32"/>
    <mergeCell ref="W33:X34"/>
    <mergeCell ref="W43:X44"/>
    <mergeCell ref="W21:X22"/>
    <mergeCell ref="W23:X24"/>
    <mergeCell ref="W25:X26"/>
    <mergeCell ref="W27:X28"/>
    <mergeCell ref="W15:X16"/>
    <mergeCell ref="W17:X18"/>
    <mergeCell ref="W19:X20"/>
    <mergeCell ref="Y5:Y6"/>
    <mergeCell ref="W7:X8"/>
    <mergeCell ref="W9:X10"/>
    <mergeCell ref="W11:X12"/>
    <mergeCell ref="B2:D2"/>
    <mergeCell ref="B5:B6"/>
    <mergeCell ref="F5:F6"/>
    <mergeCell ref="B3:Y3"/>
    <mergeCell ref="U5:V5"/>
    <mergeCell ref="W13:X14"/>
    <mergeCell ref="U6:V6"/>
    <mergeCell ref="J6:K6"/>
    <mergeCell ref="G5:I6"/>
    <mergeCell ref="C5:E6"/>
    <mergeCell ref="W5:X6"/>
    <mergeCell ref="A5:A48"/>
    <mergeCell ref="M5:N6"/>
    <mergeCell ref="O5:S5"/>
    <mergeCell ref="O6:S6"/>
    <mergeCell ref="J5:L5"/>
  </mergeCells>
  <printOptions horizontalCentered="1" verticalCentered="1"/>
  <pageMargins left="0.3937007874015748" right="0.3937007874015748" top="0.5905511811023623" bottom="0.5905511811023623"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AP36"/>
  <sheetViews>
    <sheetView zoomScalePageLayoutView="0" workbookViewId="0" topLeftCell="A1">
      <selection activeCell="A4" sqref="A4:A36"/>
    </sheetView>
  </sheetViews>
  <sheetFormatPr defaultColWidth="12.00390625" defaultRowHeight="12"/>
  <cols>
    <col min="1" max="1" width="3.7109375" style="83" customWidth="1"/>
    <col min="2" max="2" width="6.8515625" style="83" customWidth="1"/>
    <col min="3" max="3" width="16.8515625" style="83" customWidth="1"/>
    <col min="4" max="4" width="10.421875" style="83" customWidth="1"/>
    <col min="5" max="5" width="7.421875" style="83" customWidth="1"/>
    <col min="6" max="6" width="17.28125" style="83" customWidth="1"/>
    <col min="7" max="7" width="18.8515625" style="83" customWidth="1"/>
    <col min="8" max="12" width="10.8515625" style="83" customWidth="1"/>
    <col min="13" max="13" width="20.00390625" style="83" customWidth="1"/>
    <col min="14" max="14" width="21.140625" style="83" customWidth="1"/>
    <col min="15" max="15" width="25.00390625" style="83" customWidth="1"/>
    <col min="16" max="16" width="3.421875" style="83" customWidth="1"/>
    <col min="17" max="16384" width="12.00390625" style="83" customWidth="1"/>
  </cols>
  <sheetData>
    <row r="1" ht="4.5" customHeight="1"/>
    <row r="2" spans="2:18" ht="14.25">
      <c r="B2" s="102" t="s">
        <v>548</v>
      </c>
      <c r="C2" s="84"/>
      <c r="R2" s="78"/>
    </row>
    <row r="3" spans="4:14" ht="21" customHeight="1">
      <c r="D3" s="696" t="s">
        <v>526</v>
      </c>
      <c r="E3" s="696"/>
      <c r="F3" s="696"/>
      <c r="G3" s="696"/>
      <c r="H3" s="696"/>
      <c r="I3" s="696"/>
      <c r="J3" s="696"/>
      <c r="K3" s="696"/>
      <c r="L3" s="696"/>
      <c r="M3" s="696"/>
      <c r="N3" s="98"/>
    </row>
    <row r="4" spans="1:14" s="87" customFormat="1" ht="15.75" customHeight="1">
      <c r="A4" s="740"/>
      <c r="B4" s="88"/>
      <c r="C4" s="89" t="s">
        <v>541</v>
      </c>
      <c r="D4" s="95"/>
      <c r="E4" s="90"/>
      <c r="F4" s="90"/>
      <c r="G4" s="90"/>
      <c r="H4" s="91"/>
      <c r="I4" s="91"/>
      <c r="K4" s="699" t="s">
        <v>544</v>
      </c>
      <c r="L4" s="699"/>
      <c r="M4" s="97"/>
      <c r="N4" s="90"/>
    </row>
    <row r="5" spans="1:14" s="87" customFormat="1" ht="15.75" customHeight="1">
      <c r="A5" s="740"/>
      <c r="B5" s="88"/>
      <c r="C5" s="92" t="s">
        <v>542</v>
      </c>
      <c r="D5" s="96"/>
      <c r="E5" s="93"/>
      <c r="F5" s="93"/>
      <c r="G5" s="93"/>
      <c r="H5" s="94"/>
      <c r="I5" s="94"/>
      <c r="K5" s="700" t="s">
        <v>630</v>
      </c>
      <c r="L5" s="700"/>
      <c r="M5" s="96"/>
      <c r="N5" s="93"/>
    </row>
    <row r="6" spans="1:14" s="87" customFormat="1" ht="15.75" customHeight="1">
      <c r="A6" s="740"/>
      <c r="B6" s="88"/>
      <c r="C6" s="92" t="s">
        <v>543</v>
      </c>
      <c r="D6" s="96"/>
      <c r="E6" s="93"/>
      <c r="F6" s="93"/>
      <c r="G6" s="93"/>
      <c r="H6" s="94"/>
      <c r="I6" s="94"/>
      <c r="K6" s="700" t="s">
        <v>545</v>
      </c>
      <c r="L6" s="700"/>
      <c r="M6" s="703" t="s">
        <v>631</v>
      </c>
      <c r="N6" s="703"/>
    </row>
    <row r="7" spans="1:15" ht="8.25" customHeight="1">
      <c r="A7" s="740"/>
      <c r="O7" s="78"/>
    </row>
    <row r="8" spans="1:15" ht="13.5" customHeight="1">
      <c r="A8" s="740"/>
      <c r="B8" s="711" t="s">
        <v>546</v>
      </c>
      <c r="C8" s="708"/>
      <c r="D8" s="706" t="s">
        <v>533</v>
      </c>
      <c r="E8" s="708"/>
      <c r="F8" s="704" t="s">
        <v>534</v>
      </c>
      <c r="G8" s="711" t="s">
        <v>538</v>
      </c>
      <c r="H8" s="707"/>
      <c r="I8" s="709" t="s">
        <v>539</v>
      </c>
      <c r="J8" s="708"/>
      <c r="K8" s="706" t="s">
        <v>535</v>
      </c>
      <c r="L8" s="707"/>
      <c r="M8" s="701" t="s">
        <v>536</v>
      </c>
      <c r="N8" s="702"/>
      <c r="O8" s="713" t="s">
        <v>537</v>
      </c>
    </row>
    <row r="9" spans="1:15" ht="13.5" customHeight="1">
      <c r="A9" s="740"/>
      <c r="B9" s="712"/>
      <c r="C9" s="708"/>
      <c r="D9" s="708"/>
      <c r="E9" s="708"/>
      <c r="F9" s="705"/>
      <c r="G9" s="712"/>
      <c r="H9" s="707"/>
      <c r="I9" s="710"/>
      <c r="J9" s="708"/>
      <c r="K9" s="708"/>
      <c r="L9" s="707"/>
      <c r="M9" s="99" t="s">
        <v>531</v>
      </c>
      <c r="N9" s="100" t="s">
        <v>532</v>
      </c>
      <c r="O9" s="714"/>
    </row>
    <row r="10" spans="1:15" ht="24.75" customHeight="1">
      <c r="A10" s="740"/>
      <c r="B10" s="715"/>
      <c r="C10" s="718"/>
      <c r="D10" s="718"/>
      <c r="E10" s="718"/>
      <c r="F10" s="105"/>
      <c r="G10" s="715"/>
      <c r="H10" s="716"/>
      <c r="I10" s="717"/>
      <c r="J10" s="718"/>
      <c r="K10" s="718"/>
      <c r="L10" s="716"/>
      <c r="M10" s="106"/>
      <c r="N10" s="107"/>
      <c r="O10" s="108"/>
    </row>
    <row r="11" spans="1:15" ht="5.25" customHeight="1">
      <c r="A11" s="740"/>
      <c r="B11" s="85"/>
      <c r="C11" s="85"/>
      <c r="D11" s="85"/>
      <c r="E11" s="85"/>
      <c r="F11" s="85"/>
      <c r="G11" s="85"/>
      <c r="H11" s="85"/>
      <c r="I11" s="85"/>
      <c r="J11" s="85"/>
      <c r="K11" s="85"/>
      <c r="L11" s="85"/>
      <c r="M11" s="85"/>
      <c r="N11" s="85"/>
      <c r="O11" s="101"/>
    </row>
    <row r="12" spans="1:15" ht="15.75" customHeight="1">
      <c r="A12" s="740"/>
      <c r="B12" s="744" t="s">
        <v>472</v>
      </c>
      <c r="C12" s="719" t="s">
        <v>633</v>
      </c>
      <c r="D12" s="720"/>
      <c r="E12" s="746" t="s">
        <v>474</v>
      </c>
      <c r="F12" s="727" t="s">
        <v>530</v>
      </c>
      <c r="G12" s="732" t="s">
        <v>641</v>
      </c>
      <c r="H12" s="729" t="s">
        <v>527</v>
      </c>
      <c r="I12" s="730"/>
      <c r="J12" s="730"/>
      <c r="K12" s="730"/>
      <c r="L12" s="731"/>
      <c r="M12" s="734" t="s">
        <v>552</v>
      </c>
      <c r="N12" s="734" t="s">
        <v>529</v>
      </c>
      <c r="O12" s="725" t="s">
        <v>547</v>
      </c>
    </row>
    <row r="13" spans="1:42" s="52" customFormat="1" ht="21.75" customHeight="1">
      <c r="A13" s="740"/>
      <c r="B13" s="745"/>
      <c r="C13" s="721"/>
      <c r="D13" s="722"/>
      <c r="E13" s="747"/>
      <c r="F13" s="728"/>
      <c r="G13" s="733"/>
      <c r="H13" s="736" t="s">
        <v>220</v>
      </c>
      <c r="I13" s="737"/>
      <c r="J13" s="738" t="s">
        <v>221</v>
      </c>
      <c r="K13" s="737"/>
      <c r="L13" s="586" t="s">
        <v>528</v>
      </c>
      <c r="M13" s="735"/>
      <c r="N13" s="726"/>
      <c r="O13" s="72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row>
    <row r="14" spans="1:15" ht="19.5" customHeight="1">
      <c r="A14" s="740"/>
      <c r="B14" s="400"/>
      <c r="C14" s="723"/>
      <c r="D14" s="724"/>
      <c r="E14" s="401"/>
      <c r="F14" s="402"/>
      <c r="G14" s="403"/>
      <c r="H14" s="739"/>
      <c r="I14" s="688"/>
      <c r="J14" s="687"/>
      <c r="K14" s="688"/>
      <c r="L14" s="404"/>
      <c r="M14" s="405"/>
      <c r="N14" s="405"/>
      <c r="O14" s="406"/>
    </row>
    <row r="15" spans="1:15" ht="19.5" customHeight="1">
      <c r="A15" s="740"/>
      <c r="B15" s="407"/>
      <c r="C15" s="694"/>
      <c r="D15" s="695"/>
      <c r="E15" s="408"/>
      <c r="F15" s="409"/>
      <c r="G15" s="410"/>
      <c r="H15" s="689"/>
      <c r="I15" s="681"/>
      <c r="J15" s="680"/>
      <c r="K15" s="681"/>
      <c r="L15" s="411"/>
      <c r="M15" s="412"/>
      <c r="N15" s="412"/>
      <c r="O15" s="413"/>
    </row>
    <row r="16" spans="1:15" ht="19.5" customHeight="1">
      <c r="A16" s="740"/>
      <c r="B16" s="407"/>
      <c r="C16" s="694"/>
      <c r="D16" s="695"/>
      <c r="E16" s="408"/>
      <c r="F16" s="409"/>
      <c r="G16" s="410"/>
      <c r="H16" s="689"/>
      <c r="I16" s="681"/>
      <c r="J16" s="680"/>
      <c r="K16" s="681"/>
      <c r="L16" s="411"/>
      <c r="M16" s="412"/>
      <c r="N16" s="412"/>
      <c r="O16" s="413"/>
    </row>
    <row r="17" spans="1:15" ht="19.5" customHeight="1">
      <c r="A17" s="740"/>
      <c r="B17" s="407"/>
      <c r="C17" s="694"/>
      <c r="D17" s="695"/>
      <c r="E17" s="408"/>
      <c r="F17" s="409"/>
      <c r="G17" s="410"/>
      <c r="H17" s="689"/>
      <c r="I17" s="681"/>
      <c r="J17" s="680"/>
      <c r="K17" s="681"/>
      <c r="L17" s="411"/>
      <c r="M17" s="412"/>
      <c r="N17" s="412"/>
      <c r="O17" s="413"/>
    </row>
    <row r="18" spans="1:15" ht="19.5" customHeight="1">
      <c r="A18" s="740"/>
      <c r="B18" s="407"/>
      <c r="C18" s="694"/>
      <c r="D18" s="695"/>
      <c r="E18" s="408"/>
      <c r="F18" s="409"/>
      <c r="G18" s="410"/>
      <c r="H18" s="689"/>
      <c r="I18" s="681"/>
      <c r="J18" s="680"/>
      <c r="K18" s="681"/>
      <c r="L18" s="411"/>
      <c r="M18" s="412"/>
      <c r="N18" s="412"/>
      <c r="O18" s="413"/>
    </row>
    <row r="19" spans="1:15" ht="19.5" customHeight="1">
      <c r="A19" s="740"/>
      <c r="B19" s="407"/>
      <c r="C19" s="694"/>
      <c r="D19" s="695"/>
      <c r="E19" s="408"/>
      <c r="F19" s="409"/>
      <c r="G19" s="410"/>
      <c r="H19" s="689"/>
      <c r="I19" s="681"/>
      <c r="J19" s="680"/>
      <c r="K19" s="681"/>
      <c r="L19" s="411"/>
      <c r="M19" s="412"/>
      <c r="N19" s="412"/>
      <c r="O19" s="413"/>
    </row>
    <row r="20" spans="1:15" ht="19.5" customHeight="1">
      <c r="A20" s="740"/>
      <c r="B20" s="407"/>
      <c r="C20" s="694"/>
      <c r="D20" s="695"/>
      <c r="E20" s="408"/>
      <c r="F20" s="409"/>
      <c r="G20" s="410"/>
      <c r="H20" s="689"/>
      <c r="I20" s="681"/>
      <c r="J20" s="680"/>
      <c r="K20" s="681"/>
      <c r="L20" s="411"/>
      <c r="M20" s="412"/>
      <c r="N20" s="412"/>
      <c r="O20" s="413"/>
    </row>
    <row r="21" spans="1:15" ht="19.5" customHeight="1">
      <c r="A21" s="740"/>
      <c r="B21" s="407"/>
      <c r="C21" s="694"/>
      <c r="D21" s="695"/>
      <c r="E21" s="408"/>
      <c r="F21" s="409"/>
      <c r="G21" s="410"/>
      <c r="H21" s="689"/>
      <c r="I21" s="681"/>
      <c r="J21" s="680"/>
      <c r="K21" s="681"/>
      <c r="L21" s="411"/>
      <c r="M21" s="412"/>
      <c r="N21" s="412"/>
      <c r="O21" s="413"/>
    </row>
    <row r="22" spans="1:15" ht="19.5" customHeight="1">
      <c r="A22" s="740"/>
      <c r="B22" s="407"/>
      <c r="C22" s="694"/>
      <c r="D22" s="695"/>
      <c r="E22" s="408"/>
      <c r="F22" s="409"/>
      <c r="G22" s="410"/>
      <c r="H22" s="689"/>
      <c r="I22" s="681"/>
      <c r="J22" s="680"/>
      <c r="K22" s="681"/>
      <c r="L22" s="411"/>
      <c r="M22" s="412"/>
      <c r="N22" s="412"/>
      <c r="O22" s="413"/>
    </row>
    <row r="23" spans="1:15" ht="19.5" customHeight="1">
      <c r="A23" s="740"/>
      <c r="B23" s="407"/>
      <c r="C23" s="694"/>
      <c r="D23" s="695"/>
      <c r="E23" s="408"/>
      <c r="F23" s="409"/>
      <c r="G23" s="410"/>
      <c r="H23" s="689"/>
      <c r="I23" s="681"/>
      <c r="J23" s="680"/>
      <c r="K23" s="681"/>
      <c r="L23" s="411"/>
      <c r="M23" s="412"/>
      <c r="N23" s="412"/>
      <c r="O23" s="413"/>
    </row>
    <row r="24" spans="1:15" ht="19.5" customHeight="1">
      <c r="A24" s="740"/>
      <c r="B24" s="407"/>
      <c r="C24" s="694"/>
      <c r="D24" s="695"/>
      <c r="E24" s="408"/>
      <c r="F24" s="409"/>
      <c r="G24" s="410"/>
      <c r="H24" s="689"/>
      <c r="I24" s="681"/>
      <c r="J24" s="680"/>
      <c r="K24" s="681"/>
      <c r="L24" s="411"/>
      <c r="M24" s="412"/>
      <c r="N24" s="412"/>
      <c r="O24" s="413"/>
    </row>
    <row r="25" spans="1:15" ht="19.5" customHeight="1">
      <c r="A25" s="740"/>
      <c r="B25" s="407"/>
      <c r="C25" s="694"/>
      <c r="D25" s="695"/>
      <c r="E25" s="408"/>
      <c r="F25" s="409"/>
      <c r="G25" s="410"/>
      <c r="H25" s="689"/>
      <c r="I25" s="681"/>
      <c r="J25" s="680"/>
      <c r="K25" s="681"/>
      <c r="L25" s="411"/>
      <c r="M25" s="412"/>
      <c r="N25" s="412"/>
      <c r="O25" s="413"/>
    </row>
    <row r="26" spans="1:15" ht="19.5" customHeight="1">
      <c r="A26" s="740"/>
      <c r="B26" s="407"/>
      <c r="C26" s="694"/>
      <c r="D26" s="695"/>
      <c r="E26" s="408"/>
      <c r="F26" s="409"/>
      <c r="G26" s="410"/>
      <c r="H26" s="689"/>
      <c r="I26" s="681"/>
      <c r="J26" s="680"/>
      <c r="K26" s="681"/>
      <c r="L26" s="411"/>
      <c r="M26" s="412"/>
      <c r="N26" s="412"/>
      <c r="O26" s="413"/>
    </row>
    <row r="27" spans="1:15" ht="19.5" customHeight="1">
      <c r="A27" s="740"/>
      <c r="B27" s="407"/>
      <c r="C27" s="694"/>
      <c r="D27" s="695"/>
      <c r="E27" s="408"/>
      <c r="F27" s="409"/>
      <c r="G27" s="410"/>
      <c r="H27" s="689"/>
      <c r="I27" s="681"/>
      <c r="J27" s="680"/>
      <c r="K27" s="681"/>
      <c r="L27" s="411"/>
      <c r="M27" s="412"/>
      <c r="N27" s="412"/>
      <c r="O27" s="413"/>
    </row>
    <row r="28" spans="1:15" ht="19.5" customHeight="1">
      <c r="A28" s="740"/>
      <c r="B28" s="407"/>
      <c r="C28" s="694"/>
      <c r="D28" s="695"/>
      <c r="E28" s="408"/>
      <c r="F28" s="409"/>
      <c r="G28" s="410"/>
      <c r="H28" s="689"/>
      <c r="I28" s="681"/>
      <c r="J28" s="680"/>
      <c r="K28" s="681"/>
      <c r="L28" s="411"/>
      <c r="M28" s="412"/>
      <c r="N28" s="412"/>
      <c r="O28" s="413"/>
    </row>
    <row r="29" spans="1:15" ht="19.5" customHeight="1">
      <c r="A29" s="740"/>
      <c r="B29" s="407"/>
      <c r="C29" s="694"/>
      <c r="D29" s="695"/>
      <c r="E29" s="408"/>
      <c r="F29" s="409"/>
      <c r="G29" s="410"/>
      <c r="H29" s="689"/>
      <c r="I29" s="681"/>
      <c r="J29" s="680"/>
      <c r="K29" s="681"/>
      <c r="L29" s="411"/>
      <c r="M29" s="412"/>
      <c r="N29" s="412"/>
      <c r="O29" s="413"/>
    </row>
    <row r="30" spans="1:15" ht="19.5" customHeight="1">
      <c r="A30" s="740"/>
      <c r="B30" s="407"/>
      <c r="C30" s="694"/>
      <c r="D30" s="695"/>
      <c r="E30" s="408"/>
      <c r="F30" s="409"/>
      <c r="G30" s="410"/>
      <c r="H30" s="689"/>
      <c r="I30" s="681"/>
      <c r="J30" s="680"/>
      <c r="K30" s="681"/>
      <c r="L30" s="411"/>
      <c r="M30" s="412"/>
      <c r="N30" s="412"/>
      <c r="O30" s="413"/>
    </row>
    <row r="31" spans="1:15" ht="19.5" customHeight="1">
      <c r="A31" s="740"/>
      <c r="B31" s="407"/>
      <c r="C31" s="694"/>
      <c r="D31" s="695"/>
      <c r="E31" s="408"/>
      <c r="F31" s="409"/>
      <c r="G31" s="410"/>
      <c r="H31" s="689"/>
      <c r="I31" s="681"/>
      <c r="J31" s="680"/>
      <c r="K31" s="681"/>
      <c r="L31" s="411"/>
      <c r="M31" s="412"/>
      <c r="N31" s="412"/>
      <c r="O31" s="413"/>
    </row>
    <row r="32" spans="1:15" ht="19.5" customHeight="1">
      <c r="A32" s="740"/>
      <c r="B32" s="407"/>
      <c r="C32" s="694"/>
      <c r="D32" s="695"/>
      <c r="E32" s="408"/>
      <c r="F32" s="409"/>
      <c r="G32" s="410"/>
      <c r="H32" s="689"/>
      <c r="I32" s="681"/>
      <c r="J32" s="680"/>
      <c r="K32" s="681"/>
      <c r="L32" s="411"/>
      <c r="M32" s="412"/>
      <c r="N32" s="412"/>
      <c r="O32" s="413"/>
    </row>
    <row r="33" spans="1:15" ht="19.5" customHeight="1">
      <c r="A33" s="740"/>
      <c r="B33" s="407"/>
      <c r="C33" s="694"/>
      <c r="D33" s="695"/>
      <c r="E33" s="408"/>
      <c r="F33" s="409"/>
      <c r="G33" s="410"/>
      <c r="H33" s="689"/>
      <c r="I33" s="681"/>
      <c r="J33" s="680"/>
      <c r="K33" s="681"/>
      <c r="L33" s="411"/>
      <c r="M33" s="412"/>
      <c r="N33" s="412"/>
      <c r="O33" s="413"/>
    </row>
    <row r="34" spans="1:15" ht="19.5" customHeight="1">
      <c r="A34" s="740"/>
      <c r="B34" s="414"/>
      <c r="C34" s="697"/>
      <c r="D34" s="698"/>
      <c r="E34" s="415"/>
      <c r="F34" s="416"/>
      <c r="G34" s="417"/>
      <c r="H34" s="690"/>
      <c r="I34" s="683"/>
      <c r="J34" s="682"/>
      <c r="K34" s="683"/>
      <c r="L34" s="418"/>
      <c r="M34" s="419"/>
      <c r="N34" s="419"/>
      <c r="O34" s="420"/>
    </row>
    <row r="35" spans="1:15" ht="19.5" customHeight="1">
      <c r="A35" s="740"/>
      <c r="B35" s="729" t="s">
        <v>594</v>
      </c>
      <c r="C35" s="730"/>
      <c r="D35" s="730"/>
      <c r="E35" s="730"/>
      <c r="F35" s="731"/>
      <c r="G35" s="421"/>
      <c r="H35" s="691"/>
      <c r="I35" s="692"/>
      <c r="J35" s="693"/>
      <c r="K35" s="692"/>
      <c r="L35" s="422"/>
      <c r="M35" s="423"/>
      <c r="N35" s="423"/>
      <c r="O35" s="424"/>
    </row>
    <row r="36" spans="1:15" ht="19.5" customHeight="1">
      <c r="A36" s="740"/>
      <c r="B36" s="741" t="s">
        <v>595</v>
      </c>
      <c r="C36" s="742"/>
      <c r="D36" s="742"/>
      <c r="E36" s="742"/>
      <c r="F36" s="743"/>
      <c r="G36" s="426"/>
      <c r="H36" s="684"/>
      <c r="I36" s="685"/>
      <c r="J36" s="686"/>
      <c r="K36" s="685"/>
      <c r="L36" s="425"/>
      <c r="M36" s="427"/>
      <c r="N36" s="427"/>
      <c r="O36" s="428"/>
    </row>
  </sheetData>
  <sheetProtection/>
  <mergeCells count="99">
    <mergeCell ref="A4:A36"/>
    <mergeCell ref="B35:F35"/>
    <mergeCell ref="B36:F36"/>
    <mergeCell ref="N12:N13"/>
    <mergeCell ref="B12:B13"/>
    <mergeCell ref="E12:E13"/>
    <mergeCell ref="C15:D15"/>
    <mergeCell ref="C16:D16"/>
    <mergeCell ref="C17:D17"/>
    <mergeCell ref="C18:D18"/>
    <mergeCell ref="C19:D19"/>
    <mergeCell ref="O12:O13"/>
    <mergeCell ref="F12:F13"/>
    <mergeCell ref="H12:L12"/>
    <mergeCell ref="G12:G13"/>
    <mergeCell ref="M12:M13"/>
    <mergeCell ref="H13:I13"/>
    <mergeCell ref="J13:K13"/>
    <mergeCell ref="H14:I14"/>
    <mergeCell ref="H15:I15"/>
    <mergeCell ref="B10:C10"/>
    <mergeCell ref="C12:D13"/>
    <mergeCell ref="C14:D14"/>
    <mergeCell ref="D8:E9"/>
    <mergeCell ref="D10:E10"/>
    <mergeCell ref="B8:C9"/>
    <mergeCell ref="F8:F9"/>
    <mergeCell ref="K8:L9"/>
    <mergeCell ref="I8:J9"/>
    <mergeCell ref="G8:H9"/>
    <mergeCell ref="O8:O9"/>
    <mergeCell ref="G10:H10"/>
    <mergeCell ref="I10:J10"/>
    <mergeCell ref="K10:L10"/>
    <mergeCell ref="K4:L4"/>
    <mergeCell ref="K5:L5"/>
    <mergeCell ref="K6:L6"/>
    <mergeCell ref="M8:N8"/>
    <mergeCell ref="M6:N6"/>
    <mergeCell ref="C27:D27"/>
    <mergeCell ref="C26:D26"/>
    <mergeCell ref="C20:D20"/>
    <mergeCell ref="C21:D21"/>
    <mergeCell ref="C22:D22"/>
    <mergeCell ref="C23:D23"/>
    <mergeCell ref="D3:M3"/>
    <mergeCell ref="C32:D32"/>
    <mergeCell ref="C33:D33"/>
    <mergeCell ref="C34:D34"/>
    <mergeCell ref="C28:D28"/>
    <mergeCell ref="C29:D29"/>
    <mergeCell ref="C30:D30"/>
    <mergeCell ref="C31:D31"/>
    <mergeCell ref="C24:D24"/>
    <mergeCell ref="C25:D2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J35:K35"/>
    <mergeCell ref="H36:I36"/>
    <mergeCell ref="J36:K36"/>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33:K33"/>
    <mergeCell ref="J34:K34"/>
    <mergeCell ref="J29:K29"/>
    <mergeCell ref="J30:K30"/>
    <mergeCell ref="J31:K31"/>
    <mergeCell ref="J32:K32"/>
  </mergeCells>
  <printOptions horizontalCentered="1" verticalCentered="1"/>
  <pageMargins left="0.3937007874015748" right="0.3937007874015748" top="0.3937007874015748" bottom="0.3937007874015748" header="0" footer="0"/>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R46"/>
  <sheetViews>
    <sheetView zoomScalePageLayoutView="0" workbookViewId="0" topLeftCell="A1">
      <pane ySplit="8" topLeftCell="A35" activePane="bottomLeft" state="frozen"/>
      <selection pane="topLeft" activeCell="C133" sqref="C133"/>
      <selection pane="bottomLeft" activeCell="A5" sqref="A5:A31"/>
    </sheetView>
  </sheetViews>
  <sheetFormatPr defaultColWidth="12.00390625" defaultRowHeight="12"/>
  <cols>
    <col min="1" max="1" width="3.8515625" style="21" customWidth="1"/>
    <col min="2" max="2" width="6.8515625" style="47" customWidth="1"/>
    <col min="3" max="3" width="20.8515625" style="21" customWidth="1"/>
    <col min="4" max="4" width="7.421875" style="21" customWidth="1"/>
    <col min="5" max="5" width="8.8515625" style="21" customWidth="1"/>
    <col min="6" max="14" width="14.8515625" style="21" customWidth="1"/>
    <col min="15" max="16" width="13.8515625" style="21" customWidth="1"/>
    <col min="17" max="17" width="14.8515625" style="21" customWidth="1"/>
    <col min="18" max="18" width="14.421875" style="21" customWidth="1"/>
    <col min="19" max="19" width="10.421875" style="21" customWidth="1"/>
    <col min="20" max="16384" width="12.00390625" style="21" customWidth="1"/>
  </cols>
  <sheetData>
    <row r="1" s="48" customFormat="1" ht="4.5" customHeight="1">
      <c r="B1" s="77"/>
    </row>
    <row r="2" s="48" customFormat="1" ht="14.25">
      <c r="B2" s="103" t="s">
        <v>549</v>
      </c>
    </row>
    <row r="3" spans="2:17" s="48" customFormat="1" ht="17.25">
      <c r="B3" s="77"/>
      <c r="D3" s="78"/>
      <c r="E3" s="76" t="s">
        <v>642</v>
      </c>
      <c r="G3" s="49"/>
      <c r="H3" s="49"/>
      <c r="I3" s="49"/>
      <c r="J3" s="49"/>
      <c r="L3" s="173" t="s">
        <v>593</v>
      </c>
      <c r="M3" s="174"/>
      <c r="N3" s="49"/>
      <c r="O3" s="50"/>
      <c r="P3" s="50"/>
      <c r="Q3" s="50"/>
    </row>
    <row r="4" spans="2:17" s="48" customFormat="1" ht="13.5">
      <c r="B4" s="77"/>
      <c r="D4" s="78"/>
      <c r="E4" s="78"/>
      <c r="F4" s="78"/>
      <c r="G4" s="78"/>
      <c r="H4" s="50"/>
      <c r="I4" s="50"/>
      <c r="J4" s="50"/>
      <c r="K4" s="50"/>
      <c r="L4" s="50"/>
      <c r="M4" s="50"/>
      <c r="N4" s="50"/>
      <c r="O4" s="50"/>
      <c r="P4" s="50"/>
      <c r="Q4" s="50"/>
    </row>
    <row r="5" spans="1:18" s="52" customFormat="1" ht="13.5">
      <c r="A5" s="748"/>
      <c r="B5" s="744" t="s">
        <v>472</v>
      </c>
      <c r="C5" s="746" t="s">
        <v>473</v>
      </c>
      <c r="D5" s="53" t="s">
        <v>474</v>
      </c>
      <c r="E5" s="54" t="s">
        <v>475</v>
      </c>
      <c r="F5" s="729" t="s">
        <v>476</v>
      </c>
      <c r="G5" s="731"/>
      <c r="H5" s="55" t="s">
        <v>477</v>
      </c>
      <c r="I5" s="56" t="s">
        <v>478</v>
      </c>
      <c r="J5" s="730" t="s">
        <v>489</v>
      </c>
      <c r="K5" s="756"/>
      <c r="L5" s="57" t="s">
        <v>480</v>
      </c>
      <c r="M5" s="56" t="s">
        <v>481</v>
      </c>
      <c r="N5" s="58" t="s">
        <v>482</v>
      </c>
      <c r="O5" s="755" t="s">
        <v>490</v>
      </c>
      <c r="P5" s="756"/>
      <c r="Q5" s="79" t="s">
        <v>643</v>
      </c>
      <c r="R5" s="757" t="s">
        <v>483</v>
      </c>
    </row>
    <row r="6" spans="1:18" s="52" customFormat="1" ht="13.5">
      <c r="A6" s="748"/>
      <c r="B6" s="760"/>
      <c r="C6" s="761"/>
      <c r="D6" s="61"/>
      <c r="E6" s="62" t="s">
        <v>484</v>
      </c>
      <c r="F6" s="60" t="s">
        <v>525</v>
      </c>
      <c r="G6" s="63" t="s">
        <v>485</v>
      </c>
      <c r="H6" s="60"/>
      <c r="I6" s="63"/>
      <c r="J6" s="80" t="s">
        <v>492</v>
      </c>
      <c r="K6" s="61" t="s">
        <v>485</v>
      </c>
      <c r="L6" s="61"/>
      <c r="M6" s="63"/>
      <c r="N6" s="60"/>
      <c r="O6" s="62" t="s">
        <v>491</v>
      </c>
      <c r="P6" s="62" t="s">
        <v>485</v>
      </c>
      <c r="Q6" s="81" t="s">
        <v>644</v>
      </c>
      <c r="R6" s="758"/>
    </row>
    <row r="7" spans="1:18" s="52" customFormat="1" ht="13.5">
      <c r="A7" s="748"/>
      <c r="B7" s="760"/>
      <c r="C7" s="761"/>
      <c r="D7" s="61"/>
      <c r="E7" s="62" t="s">
        <v>486</v>
      </c>
      <c r="F7" s="60" t="s">
        <v>524</v>
      </c>
      <c r="G7" s="63" t="s">
        <v>592</v>
      </c>
      <c r="H7" s="60" t="s">
        <v>601</v>
      </c>
      <c r="I7" s="63" t="s">
        <v>591</v>
      </c>
      <c r="J7" s="435" t="s">
        <v>640</v>
      </c>
      <c r="K7" s="61" t="s">
        <v>609</v>
      </c>
      <c r="L7" s="61" t="s">
        <v>602</v>
      </c>
      <c r="M7" s="63" t="s">
        <v>615</v>
      </c>
      <c r="N7" s="60" t="s">
        <v>616</v>
      </c>
      <c r="O7" s="62" t="s">
        <v>487</v>
      </c>
      <c r="P7" s="62" t="s">
        <v>624</v>
      </c>
      <c r="Q7" s="63" t="s">
        <v>625</v>
      </c>
      <c r="R7" s="758"/>
    </row>
    <row r="8" spans="1:18" s="52" customFormat="1" ht="13.5">
      <c r="A8" s="748"/>
      <c r="B8" s="745"/>
      <c r="C8" s="747"/>
      <c r="D8" s="65" t="s">
        <v>493</v>
      </c>
      <c r="E8" s="66"/>
      <c r="F8" s="64" t="s">
        <v>494</v>
      </c>
      <c r="G8" s="67" t="s">
        <v>495</v>
      </c>
      <c r="H8" s="64" t="s">
        <v>496</v>
      </c>
      <c r="I8" s="67" t="s">
        <v>497</v>
      </c>
      <c r="J8" s="82" t="s">
        <v>618</v>
      </c>
      <c r="K8" s="65" t="s">
        <v>619</v>
      </c>
      <c r="L8" s="65" t="s">
        <v>620</v>
      </c>
      <c r="M8" s="67" t="s">
        <v>621</v>
      </c>
      <c r="N8" s="64" t="s">
        <v>622</v>
      </c>
      <c r="O8" s="66" t="s">
        <v>623</v>
      </c>
      <c r="P8" s="66" t="s">
        <v>498</v>
      </c>
      <c r="Q8" s="67" t="s">
        <v>499</v>
      </c>
      <c r="R8" s="759"/>
    </row>
    <row r="9" spans="1:18" s="48" customFormat="1" ht="25.5" customHeight="1">
      <c r="A9" s="748"/>
      <c r="B9" s="68"/>
      <c r="C9" s="236"/>
      <c r="D9" s="69"/>
      <c r="E9" s="70"/>
      <c r="F9" s="242"/>
      <c r="G9" s="243"/>
      <c r="H9" s="244"/>
      <c r="I9" s="245"/>
      <c r="J9" s="246"/>
      <c r="K9" s="247"/>
      <c r="L9" s="247"/>
      <c r="M9" s="245"/>
      <c r="N9" s="244"/>
      <c r="O9" s="248"/>
      <c r="P9" s="248"/>
      <c r="Q9" s="245"/>
      <c r="R9" s="282"/>
    </row>
    <row r="10" spans="1:18" s="48" customFormat="1" ht="25.5" customHeight="1">
      <c r="A10" s="748"/>
      <c r="B10" s="71"/>
      <c r="C10" s="237"/>
      <c r="D10" s="167"/>
      <c r="E10" s="72"/>
      <c r="F10" s="249"/>
      <c r="G10" s="250"/>
      <c r="H10" s="251"/>
      <c r="I10" s="252"/>
      <c r="J10" s="253"/>
      <c r="K10" s="254"/>
      <c r="L10" s="254"/>
      <c r="M10" s="252"/>
      <c r="N10" s="251"/>
      <c r="O10" s="255"/>
      <c r="P10" s="255"/>
      <c r="Q10" s="252"/>
      <c r="R10" s="283"/>
    </row>
    <row r="11" spans="1:18" s="48" customFormat="1" ht="25.5" customHeight="1">
      <c r="A11" s="748"/>
      <c r="B11" s="71"/>
      <c r="C11" s="237"/>
      <c r="D11" s="167"/>
      <c r="E11" s="72"/>
      <c r="F11" s="249"/>
      <c r="G11" s="250"/>
      <c r="H11" s="251"/>
      <c r="I11" s="252"/>
      <c r="J11" s="256"/>
      <c r="K11" s="254"/>
      <c r="L11" s="254"/>
      <c r="M11" s="252"/>
      <c r="N11" s="251"/>
      <c r="O11" s="257"/>
      <c r="P11" s="255"/>
      <c r="Q11" s="252"/>
      <c r="R11" s="283"/>
    </row>
    <row r="12" spans="1:18" s="48" customFormat="1" ht="25.5" customHeight="1">
      <c r="A12" s="748"/>
      <c r="B12" s="71"/>
      <c r="C12" s="237"/>
      <c r="D12" s="167"/>
      <c r="E12" s="72"/>
      <c r="F12" s="249"/>
      <c r="G12" s="250"/>
      <c r="H12" s="251"/>
      <c r="I12" s="252"/>
      <c r="J12" s="256"/>
      <c r="K12" s="254"/>
      <c r="L12" s="254"/>
      <c r="M12" s="252"/>
      <c r="N12" s="251"/>
      <c r="O12" s="257"/>
      <c r="P12" s="255"/>
      <c r="Q12" s="252"/>
      <c r="R12" s="283"/>
    </row>
    <row r="13" spans="1:18" s="48" customFormat="1" ht="25.5" customHeight="1">
      <c r="A13" s="748"/>
      <c r="B13" s="71"/>
      <c r="C13" s="237"/>
      <c r="D13" s="167"/>
      <c r="E13" s="72"/>
      <c r="F13" s="249"/>
      <c r="G13" s="250"/>
      <c r="H13" s="251"/>
      <c r="I13" s="252"/>
      <c r="J13" s="256"/>
      <c r="K13" s="254"/>
      <c r="L13" s="254"/>
      <c r="M13" s="252"/>
      <c r="N13" s="251"/>
      <c r="O13" s="257"/>
      <c r="P13" s="255"/>
      <c r="Q13" s="252"/>
      <c r="R13" s="283"/>
    </row>
    <row r="14" spans="1:18" s="48" customFormat="1" ht="25.5" customHeight="1">
      <c r="A14" s="748"/>
      <c r="B14" s="71"/>
      <c r="C14" s="237"/>
      <c r="D14" s="167"/>
      <c r="E14" s="72"/>
      <c r="F14" s="249"/>
      <c r="G14" s="250"/>
      <c r="H14" s="251"/>
      <c r="I14" s="252"/>
      <c r="J14" s="256"/>
      <c r="K14" s="254"/>
      <c r="L14" s="254"/>
      <c r="M14" s="252"/>
      <c r="N14" s="251"/>
      <c r="O14" s="257"/>
      <c r="P14" s="255"/>
      <c r="Q14" s="252"/>
      <c r="R14" s="283"/>
    </row>
    <row r="15" spans="1:18" s="48" customFormat="1" ht="25.5" customHeight="1">
      <c r="A15" s="748"/>
      <c r="B15" s="71"/>
      <c r="C15" s="237"/>
      <c r="D15" s="167"/>
      <c r="E15" s="72"/>
      <c r="F15" s="249"/>
      <c r="G15" s="250"/>
      <c r="H15" s="251"/>
      <c r="I15" s="252"/>
      <c r="J15" s="256"/>
      <c r="K15" s="254"/>
      <c r="L15" s="254"/>
      <c r="M15" s="252"/>
      <c r="N15" s="251"/>
      <c r="O15" s="257"/>
      <c r="P15" s="255"/>
      <c r="Q15" s="252"/>
      <c r="R15" s="283"/>
    </row>
    <row r="16" spans="1:18" s="48" customFormat="1" ht="25.5" customHeight="1">
      <c r="A16" s="748"/>
      <c r="B16" s="71"/>
      <c r="C16" s="237"/>
      <c r="D16" s="167"/>
      <c r="E16" s="72"/>
      <c r="F16" s="249"/>
      <c r="G16" s="250"/>
      <c r="H16" s="251"/>
      <c r="I16" s="252"/>
      <c r="J16" s="256"/>
      <c r="K16" s="254"/>
      <c r="L16" s="254"/>
      <c r="M16" s="252"/>
      <c r="N16" s="251"/>
      <c r="O16" s="257"/>
      <c r="P16" s="255"/>
      <c r="Q16" s="252"/>
      <c r="R16" s="283"/>
    </row>
    <row r="17" spans="1:18" s="48" customFormat="1" ht="25.5" customHeight="1">
      <c r="A17" s="748"/>
      <c r="B17" s="71"/>
      <c r="C17" s="237"/>
      <c r="D17" s="167"/>
      <c r="E17" s="72"/>
      <c r="F17" s="249"/>
      <c r="G17" s="250"/>
      <c r="H17" s="251"/>
      <c r="I17" s="252"/>
      <c r="J17" s="256"/>
      <c r="K17" s="254"/>
      <c r="L17" s="254"/>
      <c r="M17" s="252"/>
      <c r="N17" s="251"/>
      <c r="O17" s="257"/>
      <c r="P17" s="255"/>
      <c r="Q17" s="252"/>
      <c r="R17" s="283"/>
    </row>
    <row r="18" spans="1:18" s="48" customFormat="1" ht="25.5" customHeight="1">
      <c r="A18" s="748"/>
      <c r="B18" s="71"/>
      <c r="C18" s="237"/>
      <c r="D18" s="167"/>
      <c r="E18" s="72"/>
      <c r="F18" s="249"/>
      <c r="G18" s="250"/>
      <c r="H18" s="251"/>
      <c r="I18" s="252"/>
      <c r="J18" s="256"/>
      <c r="K18" s="254"/>
      <c r="L18" s="254"/>
      <c r="M18" s="252"/>
      <c r="N18" s="251"/>
      <c r="O18" s="257"/>
      <c r="P18" s="255"/>
      <c r="Q18" s="252"/>
      <c r="R18" s="283"/>
    </row>
    <row r="19" spans="1:18" s="48" customFormat="1" ht="25.5" customHeight="1">
      <c r="A19" s="748"/>
      <c r="B19" s="71"/>
      <c r="C19" s="237"/>
      <c r="D19" s="167"/>
      <c r="E19" s="72"/>
      <c r="F19" s="249"/>
      <c r="G19" s="250"/>
      <c r="H19" s="251"/>
      <c r="I19" s="252"/>
      <c r="J19" s="256"/>
      <c r="K19" s="254"/>
      <c r="L19" s="254"/>
      <c r="M19" s="252"/>
      <c r="N19" s="251"/>
      <c r="O19" s="257"/>
      <c r="P19" s="255"/>
      <c r="Q19" s="252"/>
      <c r="R19" s="283"/>
    </row>
    <row r="20" spans="1:18" s="48" customFormat="1" ht="25.5" customHeight="1">
      <c r="A20" s="748"/>
      <c r="B20" s="71"/>
      <c r="C20" s="237"/>
      <c r="D20" s="167"/>
      <c r="E20" s="72"/>
      <c r="F20" s="249"/>
      <c r="G20" s="250"/>
      <c r="H20" s="251"/>
      <c r="I20" s="252"/>
      <c r="J20" s="256"/>
      <c r="K20" s="254"/>
      <c r="L20" s="254"/>
      <c r="M20" s="252"/>
      <c r="N20" s="251"/>
      <c r="O20" s="257"/>
      <c r="P20" s="255"/>
      <c r="Q20" s="252"/>
      <c r="R20" s="283"/>
    </row>
    <row r="21" spans="1:18" s="48" customFormat="1" ht="25.5" customHeight="1">
      <c r="A21" s="748"/>
      <c r="B21" s="71"/>
      <c r="C21" s="237"/>
      <c r="D21" s="167"/>
      <c r="E21" s="72"/>
      <c r="F21" s="249"/>
      <c r="G21" s="250"/>
      <c r="H21" s="251"/>
      <c r="I21" s="252"/>
      <c r="J21" s="256"/>
      <c r="K21" s="254"/>
      <c r="L21" s="254"/>
      <c r="M21" s="252"/>
      <c r="N21" s="251"/>
      <c r="O21" s="257"/>
      <c r="P21" s="255"/>
      <c r="Q21" s="252"/>
      <c r="R21" s="283"/>
    </row>
    <row r="22" spans="1:18" s="48" customFormat="1" ht="25.5" customHeight="1">
      <c r="A22" s="748"/>
      <c r="B22" s="71"/>
      <c r="C22" s="237"/>
      <c r="D22" s="167"/>
      <c r="E22" s="72"/>
      <c r="F22" s="249"/>
      <c r="G22" s="250"/>
      <c r="H22" s="251"/>
      <c r="I22" s="252"/>
      <c r="J22" s="256"/>
      <c r="K22" s="254"/>
      <c r="L22" s="254"/>
      <c r="M22" s="252"/>
      <c r="N22" s="251"/>
      <c r="O22" s="257"/>
      <c r="P22" s="255"/>
      <c r="Q22" s="252"/>
      <c r="R22" s="283"/>
    </row>
    <row r="23" spans="1:18" s="48" customFormat="1" ht="25.5" customHeight="1">
      <c r="A23" s="748"/>
      <c r="B23" s="71"/>
      <c r="C23" s="237"/>
      <c r="D23" s="167"/>
      <c r="E23" s="72"/>
      <c r="F23" s="249"/>
      <c r="G23" s="250"/>
      <c r="H23" s="251"/>
      <c r="I23" s="252"/>
      <c r="J23" s="256"/>
      <c r="K23" s="254"/>
      <c r="L23" s="254"/>
      <c r="M23" s="252"/>
      <c r="N23" s="251"/>
      <c r="O23" s="257"/>
      <c r="P23" s="255"/>
      <c r="Q23" s="252"/>
      <c r="R23" s="283"/>
    </row>
    <row r="24" spans="1:18" s="48" customFormat="1" ht="25.5" customHeight="1">
      <c r="A24" s="748"/>
      <c r="B24" s="71"/>
      <c r="C24" s="237"/>
      <c r="D24" s="167"/>
      <c r="E24" s="72"/>
      <c r="F24" s="249"/>
      <c r="G24" s="250"/>
      <c r="H24" s="251"/>
      <c r="I24" s="252"/>
      <c r="J24" s="256"/>
      <c r="K24" s="254"/>
      <c r="L24" s="254"/>
      <c r="M24" s="252"/>
      <c r="N24" s="251"/>
      <c r="O24" s="257"/>
      <c r="P24" s="255"/>
      <c r="Q24" s="252"/>
      <c r="R24" s="283"/>
    </row>
    <row r="25" spans="1:18" s="48" customFormat="1" ht="25.5" customHeight="1">
      <c r="A25" s="748"/>
      <c r="B25" s="71"/>
      <c r="C25" s="237"/>
      <c r="D25" s="167"/>
      <c r="E25" s="72"/>
      <c r="F25" s="249"/>
      <c r="G25" s="250"/>
      <c r="H25" s="251"/>
      <c r="I25" s="252"/>
      <c r="J25" s="256"/>
      <c r="K25" s="254"/>
      <c r="L25" s="254"/>
      <c r="M25" s="252"/>
      <c r="N25" s="251"/>
      <c r="O25" s="257"/>
      <c r="P25" s="255"/>
      <c r="Q25" s="252"/>
      <c r="R25" s="283"/>
    </row>
    <row r="26" spans="1:18" s="48" customFormat="1" ht="25.5" customHeight="1">
      <c r="A26" s="748"/>
      <c r="B26" s="71"/>
      <c r="C26" s="237"/>
      <c r="D26" s="167"/>
      <c r="E26" s="72"/>
      <c r="F26" s="249"/>
      <c r="G26" s="250"/>
      <c r="H26" s="251"/>
      <c r="I26" s="252"/>
      <c r="J26" s="256"/>
      <c r="K26" s="254"/>
      <c r="L26" s="254"/>
      <c r="M26" s="252"/>
      <c r="N26" s="251"/>
      <c r="O26" s="257"/>
      <c r="P26" s="255"/>
      <c r="Q26" s="252"/>
      <c r="R26" s="283"/>
    </row>
    <row r="27" spans="1:18" s="48" customFormat="1" ht="25.5" customHeight="1">
      <c r="A27" s="748"/>
      <c r="B27" s="71"/>
      <c r="C27" s="237"/>
      <c r="D27" s="167"/>
      <c r="E27" s="72"/>
      <c r="F27" s="249"/>
      <c r="G27" s="250"/>
      <c r="H27" s="251"/>
      <c r="I27" s="252"/>
      <c r="J27" s="256"/>
      <c r="K27" s="254"/>
      <c r="L27" s="254"/>
      <c r="M27" s="252"/>
      <c r="N27" s="251"/>
      <c r="O27" s="257"/>
      <c r="P27" s="255"/>
      <c r="Q27" s="252"/>
      <c r="R27" s="283"/>
    </row>
    <row r="28" spans="1:18" s="48" customFormat="1" ht="25.5" customHeight="1">
      <c r="A28" s="748"/>
      <c r="B28" s="71"/>
      <c r="C28" s="237"/>
      <c r="D28" s="167"/>
      <c r="E28" s="72"/>
      <c r="F28" s="249"/>
      <c r="G28" s="250"/>
      <c r="H28" s="251"/>
      <c r="I28" s="252"/>
      <c r="J28" s="256"/>
      <c r="K28" s="254"/>
      <c r="L28" s="254"/>
      <c r="M28" s="252"/>
      <c r="N28" s="251"/>
      <c r="O28" s="257"/>
      <c r="P28" s="255"/>
      <c r="Q28" s="252"/>
      <c r="R28" s="283"/>
    </row>
    <row r="29" spans="1:18" s="48" customFormat="1" ht="25.5" customHeight="1">
      <c r="A29" s="748"/>
      <c r="B29" s="73"/>
      <c r="C29" s="238"/>
      <c r="D29" s="75"/>
      <c r="E29" s="74"/>
      <c r="F29" s="258"/>
      <c r="G29" s="259"/>
      <c r="H29" s="260"/>
      <c r="I29" s="261"/>
      <c r="J29" s="262"/>
      <c r="K29" s="263"/>
      <c r="L29" s="263"/>
      <c r="M29" s="261"/>
      <c r="N29" s="260"/>
      <c r="O29" s="264"/>
      <c r="P29" s="265"/>
      <c r="Q29" s="261"/>
      <c r="R29" s="284"/>
    </row>
    <row r="30" spans="1:18" s="48" customFormat="1" ht="25.5" customHeight="1">
      <c r="A30" s="748"/>
      <c r="B30" s="749" t="s">
        <v>596</v>
      </c>
      <c r="C30" s="750"/>
      <c r="D30" s="750"/>
      <c r="E30" s="751"/>
      <c r="F30" s="266"/>
      <c r="G30" s="267"/>
      <c r="H30" s="266"/>
      <c r="I30" s="268"/>
      <c r="J30" s="269"/>
      <c r="K30" s="270"/>
      <c r="L30" s="270"/>
      <c r="M30" s="268"/>
      <c r="N30" s="266"/>
      <c r="O30" s="271"/>
      <c r="P30" s="271"/>
      <c r="Q30" s="268"/>
      <c r="R30" s="282"/>
    </row>
    <row r="31" spans="1:18" s="48" customFormat="1" ht="25.5" customHeight="1">
      <c r="A31" s="748"/>
      <c r="B31" s="752" t="s">
        <v>597</v>
      </c>
      <c r="C31" s="753"/>
      <c r="D31" s="753"/>
      <c r="E31" s="754"/>
      <c r="F31" s="258"/>
      <c r="G31" s="259"/>
      <c r="H31" s="258"/>
      <c r="I31" s="259"/>
      <c r="J31" s="272"/>
      <c r="K31" s="273"/>
      <c r="L31" s="273"/>
      <c r="M31" s="259"/>
      <c r="N31" s="258"/>
      <c r="O31" s="273"/>
      <c r="P31" s="273"/>
      <c r="Q31" s="259"/>
      <c r="R31" s="284"/>
    </row>
    <row r="32" s="48" customFormat="1" ht="13.5">
      <c r="B32" s="77"/>
    </row>
    <row r="33" s="399" customFormat="1" ht="22.5" customHeight="1">
      <c r="B33" s="398"/>
    </row>
    <row r="34" s="48" customFormat="1" ht="13.5">
      <c r="B34" s="77"/>
    </row>
    <row r="35" s="48" customFormat="1" ht="13.5">
      <c r="B35" s="77"/>
    </row>
    <row r="36" s="48" customFormat="1" ht="13.5">
      <c r="B36" s="77"/>
    </row>
    <row r="37" s="48" customFormat="1" ht="13.5">
      <c r="B37" s="77"/>
    </row>
    <row r="38" s="48" customFormat="1" ht="13.5">
      <c r="B38" s="77"/>
    </row>
    <row r="39" s="48" customFormat="1" ht="13.5">
      <c r="B39" s="77"/>
    </row>
    <row r="40" s="48" customFormat="1" ht="13.5">
      <c r="B40" s="77"/>
    </row>
    <row r="41" s="48" customFormat="1" ht="13.5">
      <c r="B41" s="77"/>
    </row>
    <row r="42" s="48" customFormat="1" ht="13.5">
      <c r="B42" s="77"/>
    </row>
    <row r="43" s="48" customFormat="1" ht="13.5">
      <c r="B43" s="77"/>
    </row>
    <row r="44" s="48" customFormat="1" ht="13.5">
      <c r="B44" s="77"/>
    </row>
    <row r="45" s="48" customFormat="1" ht="13.5">
      <c r="B45" s="77"/>
    </row>
    <row r="46" s="48" customFormat="1" ht="13.5">
      <c r="B46" s="77"/>
    </row>
  </sheetData>
  <sheetProtection/>
  <mergeCells count="9">
    <mergeCell ref="A5:A31"/>
    <mergeCell ref="B30:E30"/>
    <mergeCell ref="B31:E31"/>
    <mergeCell ref="O5:P5"/>
    <mergeCell ref="R5:R8"/>
    <mergeCell ref="B5:B8"/>
    <mergeCell ref="C5:C8"/>
    <mergeCell ref="F5:G5"/>
    <mergeCell ref="J5:K5"/>
  </mergeCells>
  <printOptions horizontalCentered="1" verticalCentered="1"/>
  <pageMargins left="0.3937007874015748" right="0.3937007874015748" top="0.5905511811023623" bottom="0.5905511811023623" header="0" footer="0"/>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2:AM31"/>
  <sheetViews>
    <sheetView zoomScale="75" zoomScaleNormal="75" zoomScalePageLayoutView="0" workbookViewId="0" topLeftCell="A1">
      <selection activeCell="A5" sqref="A5:A31"/>
    </sheetView>
  </sheetViews>
  <sheetFormatPr defaultColWidth="12.00390625" defaultRowHeight="12"/>
  <cols>
    <col min="1" max="1" width="3.7109375" style="21" customWidth="1"/>
    <col min="2" max="2" width="6.8515625" style="21" customWidth="1"/>
    <col min="3" max="3" width="20.8515625" style="21" customWidth="1"/>
    <col min="4" max="4" width="7.421875" style="21" customWidth="1"/>
    <col min="5" max="5" width="8.8515625" style="21" customWidth="1"/>
    <col min="6" max="15" width="14.8515625" style="21" customWidth="1"/>
    <col min="16" max="16" width="41.7109375" style="21" customWidth="1"/>
    <col min="17" max="20" width="5.8515625" style="21" customWidth="1"/>
    <col min="21" max="21" width="7.421875" style="21" customWidth="1"/>
    <col min="22" max="22" width="24.8515625" style="21" customWidth="1"/>
    <col min="23" max="23" width="7.421875" style="21" customWidth="1"/>
    <col min="24" max="24" width="8.8515625" style="21" customWidth="1"/>
    <col min="25" max="32" width="12.8515625" style="21" customWidth="1"/>
    <col min="33" max="38" width="11.421875" style="21" customWidth="1"/>
    <col min="39" max="39" width="22.8515625" style="21" customWidth="1"/>
    <col min="40" max="16384" width="12.00390625" style="21" customWidth="1"/>
  </cols>
  <sheetData>
    <row r="1" s="48" customFormat="1" ht="4.5" customHeight="1"/>
    <row r="2" s="48" customFormat="1" ht="14.25">
      <c r="B2" s="104" t="s">
        <v>550</v>
      </c>
    </row>
    <row r="3" spans="5:15" s="48" customFormat="1" ht="17.25">
      <c r="E3" s="76" t="s">
        <v>590</v>
      </c>
      <c r="G3" s="49"/>
      <c r="H3" s="49"/>
      <c r="J3" s="173" t="s">
        <v>593</v>
      </c>
      <c r="K3" s="50"/>
      <c r="L3" s="49"/>
      <c r="M3" s="49"/>
      <c r="N3" s="49"/>
      <c r="O3" s="49"/>
    </row>
    <row r="4" s="48" customFormat="1" ht="13.5">
      <c r="H4" s="51"/>
    </row>
    <row r="5" spans="1:39" s="52" customFormat="1" ht="13.5">
      <c r="A5" s="748"/>
      <c r="B5" s="744" t="s">
        <v>472</v>
      </c>
      <c r="C5" s="746" t="s">
        <v>473</v>
      </c>
      <c r="D5" s="746" t="s">
        <v>474</v>
      </c>
      <c r="E5" s="54" t="s">
        <v>475</v>
      </c>
      <c r="F5" s="729" t="s">
        <v>476</v>
      </c>
      <c r="G5" s="731"/>
      <c r="H5" s="55" t="s">
        <v>477</v>
      </c>
      <c r="I5" s="56" t="s">
        <v>478</v>
      </c>
      <c r="J5" s="729" t="s">
        <v>479</v>
      </c>
      <c r="K5" s="756"/>
      <c r="L5" s="57" t="s">
        <v>480</v>
      </c>
      <c r="M5" s="56" t="s">
        <v>481</v>
      </c>
      <c r="N5" s="58" t="s">
        <v>482</v>
      </c>
      <c r="O5" s="59" t="s">
        <v>518</v>
      </c>
      <c r="P5" s="757" t="s">
        <v>634</v>
      </c>
      <c r="U5" s="48"/>
      <c r="V5" s="48"/>
      <c r="W5" s="48"/>
      <c r="X5" s="48"/>
      <c r="Y5" s="48"/>
      <c r="Z5" s="48"/>
      <c r="AA5" s="48"/>
      <c r="AB5" s="48"/>
      <c r="AC5" s="48"/>
      <c r="AD5" s="48"/>
      <c r="AE5" s="48"/>
      <c r="AF5" s="48"/>
      <c r="AG5" s="48"/>
      <c r="AH5" s="48"/>
      <c r="AI5" s="48"/>
      <c r="AJ5" s="48"/>
      <c r="AK5" s="48"/>
      <c r="AL5" s="48"/>
      <c r="AM5" s="48"/>
    </row>
    <row r="6" spans="1:39" s="52" customFormat="1" ht="13.5">
      <c r="A6" s="748"/>
      <c r="B6" s="760"/>
      <c r="C6" s="761"/>
      <c r="D6" s="761"/>
      <c r="E6" s="62" t="s">
        <v>484</v>
      </c>
      <c r="F6" s="60" t="s">
        <v>525</v>
      </c>
      <c r="G6" s="63" t="s">
        <v>485</v>
      </c>
      <c r="H6" s="60"/>
      <c r="I6" s="63"/>
      <c r="J6" s="60" t="s">
        <v>492</v>
      </c>
      <c r="K6" s="62" t="s">
        <v>485</v>
      </c>
      <c r="L6" s="61"/>
      <c r="M6" s="63"/>
      <c r="N6" s="60"/>
      <c r="O6" s="63"/>
      <c r="P6" s="758"/>
      <c r="U6" s="48"/>
      <c r="V6" s="48"/>
      <c r="W6" s="48"/>
      <c r="X6" s="48"/>
      <c r="Y6" s="48"/>
      <c r="Z6" s="48"/>
      <c r="AA6" s="48"/>
      <c r="AB6" s="48"/>
      <c r="AC6" s="48"/>
      <c r="AD6" s="48"/>
      <c r="AE6" s="48"/>
      <c r="AF6" s="48"/>
      <c r="AG6" s="48"/>
      <c r="AH6" s="48"/>
      <c r="AI6" s="48"/>
      <c r="AJ6" s="48"/>
      <c r="AK6" s="48"/>
      <c r="AL6" s="48"/>
      <c r="AM6" s="48"/>
    </row>
    <row r="7" spans="1:39" s="52" customFormat="1" ht="13.5">
      <c r="A7" s="748"/>
      <c r="B7" s="760"/>
      <c r="C7" s="761"/>
      <c r="D7" s="761"/>
      <c r="E7" s="62" t="s">
        <v>486</v>
      </c>
      <c r="F7" s="60" t="s">
        <v>524</v>
      </c>
      <c r="G7" s="63" t="s">
        <v>592</v>
      </c>
      <c r="H7" s="60" t="s">
        <v>603</v>
      </c>
      <c r="I7" s="63" t="s">
        <v>591</v>
      </c>
      <c r="J7" s="60" t="s">
        <v>488</v>
      </c>
      <c r="K7" s="61" t="s">
        <v>609</v>
      </c>
      <c r="L7" s="61" t="s">
        <v>602</v>
      </c>
      <c r="M7" s="63" t="s">
        <v>615</v>
      </c>
      <c r="N7" s="60" t="s">
        <v>616</v>
      </c>
      <c r="O7" s="63" t="s">
        <v>617</v>
      </c>
      <c r="P7" s="758"/>
      <c r="U7" s="48"/>
      <c r="V7" s="48"/>
      <c r="W7" s="48"/>
      <c r="X7" s="48"/>
      <c r="Y7" s="48"/>
      <c r="Z7" s="48"/>
      <c r="AA7" s="48"/>
      <c r="AB7" s="48"/>
      <c r="AC7" s="48"/>
      <c r="AD7" s="48"/>
      <c r="AE7" s="48"/>
      <c r="AF7" s="48"/>
      <c r="AG7" s="48"/>
      <c r="AH7" s="48"/>
      <c r="AI7" s="48"/>
      <c r="AJ7" s="48"/>
      <c r="AK7" s="48"/>
      <c r="AL7" s="48"/>
      <c r="AM7" s="48"/>
    </row>
    <row r="8" spans="1:39" s="52" customFormat="1" ht="13.5">
      <c r="A8" s="748"/>
      <c r="B8" s="745"/>
      <c r="C8" s="747"/>
      <c r="D8" s="65" t="s">
        <v>523</v>
      </c>
      <c r="E8" s="66"/>
      <c r="F8" s="64" t="s">
        <v>519</v>
      </c>
      <c r="G8" s="67" t="s">
        <v>520</v>
      </c>
      <c r="H8" s="64" t="s">
        <v>521</v>
      </c>
      <c r="I8" s="67" t="s">
        <v>522</v>
      </c>
      <c r="J8" s="64" t="s">
        <v>608</v>
      </c>
      <c r="K8" s="66" t="s">
        <v>610</v>
      </c>
      <c r="L8" s="65" t="s">
        <v>611</v>
      </c>
      <c r="M8" s="67" t="s">
        <v>612</v>
      </c>
      <c r="N8" s="64" t="s">
        <v>613</v>
      </c>
      <c r="O8" s="67" t="s">
        <v>614</v>
      </c>
      <c r="P8" s="759"/>
      <c r="U8" s="48"/>
      <c r="V8" s="48"/>
      <c r="W8" s="48"/>
      <c r="X8" s="48"/>
      <c r="Y8" s="48"/>
      <c r="Z8" s="48"/>
      <c r="AA8" s="48"/>
      <c r="AB8" s="48"/>
      <c r="AC8" s="48"/>
      <c r="AD8" s="48"/>
      <c r="AE8" s="48"/>
      <c r="AF8" s="48"/>
      <c r="AG8" s="48"/>
      <c r="AH8" s="48"/>
      <c r="AI8" s="48"/>
      <c r="AJ8" s="48"/>
      <c r="AK8" s="48"/>
      <c r="AL8" s="48"/>
      <c r="AM8" s="48"/>
    </row>
    <row r="9" spans="1:16" s="48" customFormat="1" ht="25.5" customHeight="1">
      <c r="A9" s="748"/>
      <c r="B9" s="68"/>
      <c r="C9" s="239"/>
      <c r="D9" s="69"/>
      <c r="E9" s="70"/>
      <c r="F9" s="242"/>
      <c r="G9" s="243"/>
      <c r="H9" s="242"/>
      <c r="I9" s="243"/>
      <c r="J9" s="242"/>
      <c r="K9" s="274"/>
      <c r="L9" s="275"/>
      <c r="M9" s="243"/>
      <c r="N9" s="242"/>
      <c r="O9" s="243"/>
      <c r="P9" s="282"/>
    </row>
    <row r="10" spans="1:16" s="48" customFormat="1" ht="25.5" customHeight="1">
      <c r="A10" s="748"/>
      <c r="B10" s="71"/>
      <c r="C10" s="240"/>
      <c r="D10" s="167"/>
      <c r="E10" s="72"/>
      <c r="F10" s="251"/>
      <c r="G10" s="250"/>
      <c r="H10" s="249"/>
      <c r="I10" s="250"/>
      <c r="J10" s="251"/>
      <c r="K10" s="276"/>
      <c r="L10" s="277"/>
      <c r="M10" s="250"/>
      <c r="N10" s="249"/>
      <c r="O10" s="250"/>
      <c r="P10" s="283"/>
    </row>
    <row r="11" spans="1:16" s="48" customFormat="1" ht="25.5" customHeight="1">
      <c r="A11" s="748"/>
      <c r="B11" s="71"/>
      <c r="C11" s="240"/>
      <c r="D11" s="167"/>
      <c r="E11" s="72"/>
      <c r="F11" s="278"/>
      <c r="G11" s="250"/>
      <c r="H11" s="249"/>
      <c r="I11" s="250"/>
      <c r="J11" s="278"/>
      <c r="K11" s="276"/>
      <c r="L11" s="277"/>
      <c r="M11" s="250"/>
      <c r="N11" s="249"/>
      <c r="O11" s="250"/>
      <c r="P11" s="283"/>
    </row>
    <row r="12" spans="1:16" s="48" customFormat="1" ht="25.5" customHeight="1">
      <c r="A12" s="748"/>
      <c r="B12" s="71"/>
      <c r="C12" s="240"/>
      <c r="D12" s="167"/>
      <c r="E12" s="72"/>
      <c r="F12" s="278"/>
      <c r="G12" s="250"/>
      <c r="H12" s="249"/>
      <c r="I12" s="250"/>
      <c r="J12" s="278"/>
      <c r="K12" s="276"/>
      <c r="L12" s="277"/>
      <c r="M12" s="250"/>
      <c r="N12" s="249"/>
      <c r="O12" s="250"/>
      <c r="P12" s="283"/>
    </row>
    <row r="13" spans="1:16" s="48" customFormat="1" ht="25.5" customHeight="1">
      <c r="A13" s="748"/>
      <c r="B13" s="71"/>
      <c r="C13" s="240"/>
      <c r="D13" s="167"/>
      <c r="E13" s="72"/>
      <c r="F13" s="278"/>
      <c r="G13" s="250"/>
      <c r="H13" s="249"/>
      <c r="I13" s="250"/>
      <c r="J13" s="278"/>
      <c r="K13" s="276"/>
      <c r="L13" s="277"/>
      <c r="M13" s="250"/>
      <c r="N13" s="249"/>
      <c r="O13" s="250"/>
      <c r="P13" s="283"/>
    </row>
    <row r="14" spans="1:16" s="48" customFormat="1" ht="25.5" customHeight="1">
      <c r="A14" s="748"/>
      <c r="B14" s="71"/>
      <c r="C14" s="240"/>
      <c r="D14" s="167"/>
      <c r="E14" s="72"/>
      <c r="F14" s="278"/>
      <c r="G14" s="250"/>
      <c r="H14" s="249"/>
      <c r="I14" s="250"/>
      <c r="J14" s="278"/>
      <c r="K14" s="276"/>
      <c r="L14" s="277"/>
      <c r="M14" s="250"/>
      <c r="N14" s="249"/>
      <c r="O14" s="250"/>
      <c r="P14" s="283"/>
    </row>
    <row r="15" spans="1:16" s="48" customFormat="1" ht="25.5" customHeight="1">
      <c r="A15" s="748"/>
      <c r="B15" s="71"/>
      <c r="C15" s="240"/>
      <c r="D15" s="167"/>
      <c r="E15" s="72"/>
      <c r="F15" s="278"/>
      <c r="G15" s="250"/>
      <c r="H15" s="249"/>
      <c r="I15" s="250"/>
      <c r="J15" s="278"/>
      <c r="K15" s="276"/>
      <c r="L15" s="277"/>
      <c r="M15" s="250"/>
      <c r="N15" s="249"/>
      <c r="O15" s="250"/>
      <c r="P15" s="283"/>
    </row>
    <row r="16" spans="1:16" s="48" customFormat="1" ht="25.5" customHeight="1">
      <c r="A16" s="748"/>
      <c r="B16" s="71"/>
      <c r="C16" s="240"/>
      <c r="D16" s="167"/>
      <c r="E16" s="72"/>
      <c r="F16" s="278"/>
      <c r="G16" s="250"/>
      <c r="H16" s="249"/>
      <c r="I16" s="250"/>
      <c r="J16" s="278"/>
      <c r="K16" s="276"/>
      <c r="L16" s="277"/>
      <c r="M16" s="250"/>
      <c r="N16" s="249"/>
      <c r="O16" s="250"/>
      <c r="P16" s="283"/>
    </row>
    <row r="17" spans="1:16" s="48" customFormat="1" ht="25.5" customHeight="1">
      <c r="A17" s="748"/>
      <c r="B17" s="71"/>
      <c r="C17" s="240"/>
      <c r="D17" s="167"/>
      <c r="E17" s="72"/>
      <c r="F17" s="278"/>
      <c r="G17" s="250"/>
      <c r="H17" s="249"/>
      <c r="I17" s="250"/>
      <c r="J17" s="278"/>
      <c r="K17" s="276"/>
      <c r="L17" s="277"/>
      <c r="M17" s="250"/>
      <c r="N17" s="249"/>
      <c r="O17" s="250"/>
      <c r="P17" s="283"/>
    </row>
    <row r="18" spans="1:16" s="48" customFormat="1" ht="25.5" customHeight="1">
      <c r="A18" s="748"/>
      <c r="B18" s="71"/>
      <c r="C18" s="240"/>
      <c r="D18" s="167"/>
      <c r="E18" s="72"/>
      <c r="F18" s="278"/>
      <c r="G18" s="250"/>
      <c r="H18" s="249"/>
      <c r="I18" s="250"/>
      <c r="J18" s="278"/>
      <c r="K18" s="276"/>
      <c r="L18" s="277"/>
      <c r="M18" s="250"/>
      <c r="N18" s="249"/>
      <c r="O18" s="250"/>
      <c r="P18" s="283"/>
    </row>
    <row r="19" spans="1:16" s="48" customFormat="1" ht="25.5" customHeight="1">
      <c r="A19" s="748"/>
      <c r="B19" s="71"/>
      <c r="C19" s="240"/>
      <c r="D19" s="167"/>
      <c r="E19" s="72"/>
      <c r="F19" s="278"/>
      <c r="G19" s="250"/>
      <c r="H19" s="249"/>
      <c r="I19" s="250"/>
      <c r="J19" s="278"/>
      <c r="K19" s="276"/>
      <c r="L19" s="277"/>
      <c r="M19" s="250"/>
      <c r="N19" s="249"/>
      <c r="O19" s="250"/>
      <c r="P19" s="283"/>
    </row>
    <row r="20" spans="1:16" s="48" customFormat="1" ht="25.5" customHeight="1">
      <c r="A20" s="748"/>
      <c r="B20" s="71"/>
      <c r="C20" s="240"/>
      <c r="D20" s="167"/>
      <c r="E20" s="72"/>
      <c r="F20" s="278"/>
      <c r="G20" s="250"/>
      <c r="H20" s="249"/>
      <c r="I20" s="250"/>
      <c r="J20" s="278"/>
      <c r="K20" s="276"/>
      <c r="L20" s="277"/>
      <c r="M20" s="250"/>
      <c r="N20" s="249"/>
      <c r="O20" s="250"/>
      <c r="P20" s="283"/>
    </row>
    <row r="21" spans="1:16" s="48" customFormat="1" ht="25.5" customHeight="1">
      <c r="A21" s="748"/>
      <c r="B21" s="71"/>
      <c r="C21" s="240"/>
      <c r="D21" s="167"/>
      <c r="E21" s="72"/>
      <c r="F21" s="278"/>
      <c r="G21" s="250"/>
      <c r="H21" s="249"/>
      <c r="I21" s="250"/>
      <c r="J21" s="278"/>
      <c r="K21" s="276"/>
      <c r="L21" s="277"/>
      <c r="M21" s="250"/>
      <c r="N21" s="249"/>
      <c r="O21" s="250"/>
      <c r="P21" s="283"/>
    </row>
    <row r="22" spans="1:16" s="48" customFormat="1" ht="25.5" customHeight="1">
      <c r="A22" s="748"/>
      <c r="B22" s="71"/>
      <c r="C22" s="240"/>
      <c r="D22" s="167"/>
      <c r="E22" s="72"/>
      <c r="F22" s="278"/>
      <c r="G22" s="250"/>
      <c r="H22" s="249"/>
      <c r="I22" s="250"/>
      <c r="J22" s="278"/>
      <c r="K22" s="276"/>
      <c r="L22" s="277"/>
      <c r="M22" s="250"/>
      <c r="N22" s="249"/>
      <c r="O22" s="250"/>
      <c r="P22" s="283"/>
    </row>
    <row r="23" spans="1:16" s="48" customFormat="1" ht="25.5" customHeight="1">
      <c r="A23" s="748"/>
      <c r="B23" s="71"/>
      <c r="C23" s="240"/>
      <c r="D23" s="167"/>
      <c r="E23" s="72"/>
      <c r="F23" s="278"/>
      <c r="G23" s="250"/>
      <c r="H23" s="249"/>
      <c r="I23" s="250"/>
      <c r="J23" s="278"/>
      <c r="K23" s="276"/>
      <c r="L23" s="277"/>
      <c r="M23" s="250"/>
      <c r="N23" s="249"/>
      <c r="O23" s="250"/>
      <c r="P23" s="283"/>
    </row>
    <row r="24" spans="1:16" s="48" customFormat="1" ht="25.5" customHeight="1">
      <c r="A24" s="748"/>
      <c r="B24" s="71"/>
      <c r="C24" s="240"/>
      <c r="D24" s="167"/>
      <c r="E24" s="72"/>
      <c r="F24" s="278"/>
      <c r="G24" s="250"/>
      <c r="H24" s="249"/>
      <c r="I24" s="250"/>
      <c r="J24" s="278"/>
      <c r="K24" s="276"/>
      <c r="L24" s="277"/>
      <c r="M24" s="250"/>
      <c r="N24" s="249"/>
      <c r="O24" s="250"/>
      <c r="P24" s="283"/>
    </row>
    <row r="25" spans="1:16" s="48" customFormat="1" ht="25.5" customHeight="1">
      <c r="A25" s="748"/>
      <c r="B25" s="71"/>
      <c r="C25" s="240"/>
      <c r="D25" s="167"/>
      <c r="E25" s="72"/>
      <c r="F25" s="278"/>
      <c r="G25" s="250"/>
      <c r="H25" s="249"/>
      <c r="I25" s="250"/>
      <c r="J25" s="278"/>
      <c r="K25" s="276"/>
      <c r="L25" s="277"/>
      <c r="M25" s="250"/>
      <c r="N25" s="249"/>
      <c r="O25" s="250"/>
      <c r="P25" s="283"/>
    </row>
    <row r="26" spans="1:16" s="48" customFormat="1" ht="25.5" customHeight="1">
      <c r="A26" s="748"/>
      <c r="B26" s="71"/>
      <c r="C26" s="240"/>
      <c r="D26" s="167"/>
      <c r="E26" s="72"/>
      <c r="F26" s="278"/>
      <c r="G26" s="250"/>
      <c r="H26" s="249"/>
      <c r="I26" s="250"/>
      <c r="J26" s="278"/>
      <c r="K26" s="276"/>
      <c r="L26" s="277"/>
      <c r="M26" s="250"/>
      <c r="N26" s="249"/>
      <c r="O26" s="250"/>
      <c r="P26" s="283"/>
    </row>
    <row r="27" spans="1:16" s="48" customFormat="1" ht="25.5" customHeight="1">
      <c r="A27" s="748"/>
      <c r="B27" s="71"/>
      <c r="C27" s="240"/>
      <c r="D27" s="167"/>
      <c r="E27" s="72"/>
      <c r="F27" s="278"/>
      <c r="G27" s="250"/>
      <c r="H27" s="249"/>
      <c r="I27" s="250"/>
      <c r="J27" s="278"/>
      <c r="K27" s="276"/>
      <c r="L27" s="277"/>
      <c r="M27" s="250"/>
      <c r="N27" s="249"/>
      <c r="O27" s="250"/>
      <c r="P27" s="283"/>
    </row>
    <row r="28" spans="1:16" s="48" customFormat="1" ht="25.5" customHeight="1">
      <c r="A28" s="748"/>
      <c r="B28" s="71"/>
      <c r="C28" s="240"/>
      <c r="D28" s="167"/>
      <c r="E28" s="72"/>
      <c r="F28" s="278"/>
      <c r="G28" s="250"/>
      <c r="H28" s="249"/>
      <c r="I28" s="250"/>
      <c r="J28" s="278"/>
      <c r="K28" s="276"/>
      <c r="L28" s="277"/>
      <c r="M28" s="250"/>
      <c r="N28" s="249"/>
      <c r="O28" s="250"/>
      <c r="P28" s="283"/>
    </row>
    <row r="29" spans="1:16" s="48" customFormat="1" ht="25.5" customHeight="1">
      <c r="A29" s="748"/>
      <c r="B29" s="73"/>
      <c r="C29" s="241"/>
      <c r="D29" s="75"/>
      <c r="E29" s="74"/>
      <c r="F29" s="279"/>
      <c r="G29" s="259"/>
      <c r="H29" s="258"/>
      <c r="I29" s="259"/>
      <c r="J29" s="279"/>
      <c r="K29" s="280"/>
      <c r="L29" s="273"/>
      <c r="M29" s="259"/>
      <c r="N29" s="258"/>
      <c r="O29" s="259"/>
      <c r="P29" s="284"/>
    </row>
    <row r="30" spans="1:16" s="48" customFormat="1" ht="25.5" customHeight="1">
      <c r="A30" s="748"/>
      <c r="B30" s="749" t="s">
        <v>596</v>
      </c>
      <c r="C30" s="750"/>
      <c r="D30" s="750"/>
      <c r="E30" s="751"/>
      <c r="F30" s="266"/>
      <c r="G30" s="268"/>
      <c r="H30" s="266"/>
      <c r="I30" s="268"/>
      <c r="J30" s="266"/>
      <c r="K30" s="271"/>
      <c r="L30" s="270"/>
      <c r="M30" s="268"/>
      <c r="N30" s="266"/>
      <c r="O30" s="268"/>
      <c r="P30" s="282"/>
    </row>
    <row r="31" spans="1:16" s="48" customFormat="1" ht="25.5" customHeight="1">
      <c r="A31" s="748"/>
      <c r="B31" s="752" t="s">
        <v>597</v>
      </c>
      <c r="C31" s="753"/>
      <c r="D31" s="753"/>
      <c r="E31" s="754"/>
      <c r="F31" s="281"/>
      <c r="G31" s="259"/>
      <c r="H31" s="281"/>
      <c r="I31" s="259"/>
      <c r="J31" s="281"/>
      <c r="K31" s="280"/>
      <c r="L31" s="280"/>
      <c r="M31" s="259"/>
      <c r="N31" s="281"/>
      <c r="O31" s="259"/>
      <c r="P31" s="284"/>
    </row>
    <row r="32" s="48" customFormat="1" ht="13.5"/>
    <row r="33" s="48" customFormat="1" ht="13.5"/>
    <row r="34" s="48" customFormat="1" ht="13.5"/>
    <row r="35" s="48" customFormat="1" ht="13.5"/>
    <row r="36" s="48" customFormat="1" ht="13.5"/>
    <row r="37" s="48" customFormat="1" ht="13.5"/>
    <row r="38" s="48" customFormat="1" ht="13.5"/>
    <row r="39" s="48" customFormat="1" ht="13.5"/>
    <row r="40" s="48" customFormat="1" ht="13.5"/>
    <row r="41" s="48" customFormat="1" ht="13.5"/>
    <row r="42" s="48" customFormat="1" ht="13.5"/>
    <row r="43" s="48" customFormat="1" ht="13.5"/>
    <row r="44" s="48" customFormat="1" ht="13.5"/>
    <row r="45" s="48" customFormat="1" ht="13.5"/>
    <row r="46" s="48" customFormat="1" ht="13.5"/>
    <row r="47" s="48" customFormat="1" ht="13.5"/>
    <row r="48" s="48" customFormat="1" ht="13.5"/>
    <row r="49" s="48" customFormat="1" ht="13.5"/>
    <row r="50" s="48" customFormat="1" ht="13.5"/>
    <row r="51" s="48" customFormat="1" ht="13.5"/>
    <row r="52" s="48" customFormat="1" ht="13.5"/>
    <row r="53" s="48" customFormat="1" ht="13.5"/>
    <row r="54" s="48" customFormat="1" ht="13.5"/>
    <row r="55" s="48" customFormat="1" ht="13.5"/>
    <row r="56" s="48" customFormat="1" ht="13.5"/>
    <row r="57" s="48" customFormat="1" ht="13.5"/>
  </sheetData>
  <sheetProtection/>
  <mergeCells count="9">
    <mergeCell ref="A5:A31"/>
    <mergeCell ref="B30:E30"/>
    <mergeCell ref="B31:E31"/>
    <mergeCell ref="J5:K5"/>
    <mergeCell ref="P5:P8"/>
    <mergeCell ref="B5:B8"/>
    <mergeCell ref="C5:C8"/>
    <mergeCell ref="F5:G5"/>
    <mergeCell ref="D5:D7"/>
  </mergeCells>
  <printOptions horizontalCentered="1" verticalCentered="1"/>
  <pageMargins left="0.3937007874015748" right="0.3937007874015748" top="0.5905511811023623" bottom="0.5905511811023623" header="0" footer="0"/>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2:L36"/>
  <sheetViews>
    <sheetView zoomScale="75" zoomScaleNormal="75" zoomScalePageLayoutView="0" workbookViewId="0" topLeftCell="A1">
      <selection activeCell="A6" sqref="A6:A36"/>
    </sheetView>
  </sheetViews>
  <sheetFormatPr defaultColWidth="9.140625" defaultRowHeight="12"/>
  <cols>
    <col min="1" max="1" width="3.7109375" style="0" customWidth="1"/>
    <col min="2" max="2" width="4.8515625" style="0" customWidth="1"/>
    <col min="3" max="3" width="15.8515625" style="0" customWidth="1"/>
    <col min="4" max="5" width="23.8515625" style="0" customWidth="1"/>
    <col min="6" max="6" width="8.8515625" style="0" customWidth="1"/>
    <col min="7" max="8" width="12.8515625" style="0" customWidth="1"/>
    <col min="9" max="9" width="20.8515625" style="0" customWidth="1"/>
    <col min="10" max="10" width="12.8515625" style="0" customWidth="1"/>
    <col min="11" max="11" width="20.8515625" style="0" customWidth="1"/>
    <col min="12" max="12" width="24.140625" style="0" customWidth="1"/>
  </cols>
  <sheetData>
    <row r="1" ht="4.5" customHeight="1"/>
    <row r="2" spans="2:3" ht="15" customHeight="1">
      <c r="B2" s="768" t="s">
        <v>551</v>
      </c>
      <c r="C2" s="768"/>
    </row>
    <row r="3" ht="7.5" customHeight="1">
      <c r="C3" s="3"/>
    </row>
    <row r="4" spans="3:12" ht="21" customHeight="1">
      <c r="C4" s="781" t="s">
        <v>452</v>
      </c>
      <c r="D4" s="781"/>
      <c r="E4" s="781"/>
      <c r="F4" s="781"/>
      <c r="G4" s="781"/>
      <c r="H4" s="782"/>
      <c r="I4" s="44" t="s">
        <v>635</v>
      </c>
      <c r="J4" s="45"/>
      <c r="K4" s="44" t="s">
        <v>637</v>
      </c>
      <c r="L4" s="46"/>
    </row>
    <row r="5" spans="3:12" ht="15.75" customHeight="1">
      <c r="C5" s="22"/>
      <c r="D5" s="2"/>
      <c r="E5" s="2"/>
      <c r="F5" s="2"/>
      <c r="G5" s="2"/>
      <c r="H5" s="2"/>
      <c r="I5" s="2"/>
      <c r="J5" s="2"/>
      <c r="K5" s="2"/>
      <c r="L5" s="2"/>
    </row>
    <row r="6" spans="1:12" ht="15.75" customHeight="1">
      <c r="A6" s="767"/>
      <c r="B6" s="769" t="s">
        <v>447</v>
      </c>
      <c r="C6" s="770"/>
      <c r="D6" s="765" t="s">
        <v>448</v>
      </c>
      <c r="E6" s="765" t="s">
        <v>449</v>
      </c>
      <c r="F6" s="765" t="s">
        <v>444</v>
      </c>
      <c r="G6" s="763" t="s">
        <v>446</v>
      </c>
      <c r="H6" s="783" t="s">
        <v>505</v>
      </c>
      <c r="I6" s="776"/>
      <c r="J6" s="762" t="s">
        <v>506</v>
      </c>
      <c r="K6" s="763"/>
      <c r="L6" s="776" t="s">
        <v>451</v>
      </c>
    </row>
    <row r="7" spans="1:12" s="1" customFormat="1" ht="15.75" customHeight="1">
      <c r="A7" s="767"/>
      <c r="B7" s="771"/>
      <c r="C7" s="772"/>
      <c r="D7" s="766"/>
      <c r="E7" s="766"/>
      <c r="F7" s="766"/>
      <c r="G7" s="764"/>
      <c r="H7" s="389" t="s">
        <v>445</v>
      </c>
      <c r="I7" s="388" t="s">
        <v>450</v>
      </c>
      <c r="J7" s="389" t="s">
        <v>445</v>
      </c>
      <c r="K7" s="388" t="s">
        <v>450</v>
      </c>
      <c r="L7" s="777"/>
    </row>
    <row r="8" spans="1:12" ht="15.75" customHeight="1">
      <c r="A8" s="767"/>
      <c r="B8" s="773" t="s">
        <v>588</v>
      </c>
      <c r="C8" s="390" t="s">
        <v>438</v>
      </c>
      <c r="D8" s="391" t="s">
        <v>467</v>
      </c>
      <c r="E8" s="392"/>
      <c r="F8" s="393" t="s">
        <v>464</v>
      </c>
      <c r="G8" s="394"/>
      <c r="H8" s="395"/>
      <c r="I8" s="396"/>
      <c r="J8" s="395"/>
      <c r="K8" s="396"/>
      <c r="L8" s="397"/>
    </row>
    <row r="9" spans="1:12" ht="15.75" customHeight="1">
      <c r="A9" s="767"/>
      <c r="B9" s="774"/>
      <c r="C9" s="23"/>
      <c r="D9" s="24" t="s">
        <v>441</v>
      </c>
      <c r="E9" s="25"/>
      <c r="F9" s="26" t="s">
        <v>464</v>
      </c>
      <c r="G9" s="27"/>
      <c r="H9" s="28"/>
      <c r="I9" s="29"/>
      <c r="J9" s="28"/>
      <c r="K9" s="29"/>
      <c r="L9" s="30"/>
    </row>
    <row r="10" spans="1:12" ht="15.75" customHeight="1">
      <c r="A10" s="767"/>
      <c r="B10" s="774"/>
      <c r="C10" s="23"/>
      <c r="D10" s="26" t="s">
        <v>442</v>
      </c>
      <c r="E10" s="25" t="s">
        <v>512</v>
      </c>
      <c r="F10" s="26"/>
      <c r="G10" s="31"/>
      <c r="H10" s="28"/>
      <c r="I10" s="32"/>
      <c r="J10" s="28"/>
      <c r="K10" s="32"/>
      <c r="L10" s="30"/>
    </row>
    <row r="11" spans="1:12" ht="15.75" customHeight="1">
      <c r="A11" s="767"/>
      <c r="B11" s="774"/>
      <c r="C11" s="23"/>
      <c r="D11" s="24" t="s">
        <v>434</v>
      </c>
      <c r="E11" s="25"/>
      <c r="F11" s="26" t="s">
        <v>468</v>
      </c>
      <c r="G11" s="27"/>
      <c r="H11" s="33"/>
      <c r="I11" s="29"/>
      <c r="J11" s="33"/>
      <c r="K11" s="29"/>
      <c r="L11" s="30"/>
    </row>
    <row r="12" spans="1:12" ht="15.75" customHeight="1">
      <c r="A12" s="767"/>
      <c r="B12" s="774"/>
      <c r="C12" s="23" t="s">
        <v>439</v>
      </c>
      <c r="D12" s="24" t="s">
        <v>469</v>
      </c>
      <c r="E12" s="25"/>
      <c r="F12" s="26" t="s">
        <v>468</v>
      </c>
      <c r="G12" s="27"/>
      <c r="H12" s="33"/>
      <c r="I12" s="29"/>
      <c r="J12" s="33"/>
      <c r="K12" s="29"/>
      <c r="L12" s="30"/>
    </row>
    <row r="13" spans="1:12" ht="15.75" customHeight="1">
      <c r="A13" s="767"/>
      <c r="B13" s="774"/>
      <c r="C13" s="23"/>
      <c r="D13" s="24" t="s">
        <v>470</v>
      </c>
      <c r="E13" s="25"/>
      <c r="F13" s="26" t="s">
        <v>468</v>
      </c>
      <c r="G13" s="27"/>
      <c r="H13" s="33"/>
      <c r="I13" s="29"/>
      <c r="J13" s="33"/>
      <c r="K13" s="29"/>
      <c r="L13" s="30"/>
    </row>
    <row r="14" spans="1:12" ht="15.75" customHeight="1">
      <c r="A14" s="767"/>
      <c r="B14" s="774"/>
      <c r="C14" s="23" t="s">
        <v>507</v>
      </c>
      <c r="D14" s="24" t="s">
        <v>508</v>
      </c>
      <c r="E14" s="25"/>
      <c r="F14" s="26" t="s">
        <v>471</v>
      </c>
      <c r="G14" s="27"/>
      <c r="H14" s="33"/>
      <c r="I14" s="29"/>
      <c r="J14" s="33"/>
      <c r="K14" s="29"/>
      <c r="L14" s="30"/>
    </row>
    <row r="15" spans="1:12" ht="15.75" customHeight="1">
      <c r="A15" s="767"/>
      <c r="B15" s="774"/>
      <c r="C15" s="23"/>
      <c r="D15" s="24" t="s">
        <v>587</v>
      </c>
      <c r="E15" s="25"/>
      <c r="F15" s="26" t="s">
        <v>471</v>
      </c>
      <c r="G15" s="27"/>
      <c r="H15" s="33"/>
      <c r="I15" s="29"/>
      <c r="J15" s="33"/>
      <c r="K15" s="29"/>
      <c r="L15" s="30"/>
    </row>
    <row r="16" spans="1:12" ht="15.75" customHeight="1">
      <c r="A16" s="767"/>
      <c r="B16" s="774"/>
      <c r="C16" s="23" t="s">
        <v>440</v>
      </c>
      <c r="D16" s="24" t="s">
        <v>436</v>
      </c>
      <c r="E16" s="25"/>
      <c r="F16" s="26" t="s">
        <v>468</v>
      </c>
      <c r="G16" s="27"/>
      <c r="H16" s="33"/>
      <c r="I16" s="29"/>
      <c r="J16" s="33"/>
      <c r="K16" s="29"/>
      <c r="L16" s="30"/>
    </row>
    <row r="17" spans="1:12" ht="15.75" customHeight="1">
      <c r="A17" s="767"/>
      <c r="B17" s="774"/>
      <c r="C17" s="23"/>
      <c r="D17" s="24" t="s">
        <v>437</v>
      </c>
      <c r="E17" s="25"/>
      <c r="F17" s="26" t="s">
        <v>468</v>
      </c>
      <c r="G17" s="27"/>
      <c r="H17" s="33"/>
      <c r="I17" s="29"/>
      <c r="J17" s="33"/>
      <c r="K17" s="29"/>
      <c r="L17" s="30"/>
    </row>
    <row r="18" spans="1:12" ht="15.75" customHeight="1">
      <c r="A18" s="767"/>
      <c r="B18" s="774"/>
      <c r="C18" s="23"/>
      <c r="D18" s="24" t="s">
        <v>435</v>
      </c>
      <c r="E18" s="25" t="s">
        <v>513</v>
      </c>
      <c r="F18" s="26" t="s">
        <v>468</v>
      </c>
      <c r="G18" s="31"/>
      <c r="H18" s="28"/>
      <c r="I18" s="29"/>
      <c r="J18" s="28"/>
      <c r="K18" s="29"/>
      <c r="L18" s="30"/>
    </row>
    <row r="19" spans="1:12" ht="15.75" customHeight="1">
      <c r="A19" s="767"/>
      <c r="B19" s="774"/>
      <c r="C19" s="23" t="s">
        <v>500</v>
      </c>
      <c r="D19" s="24" t="s">
        <v>509</v>
      </c>
      <c r="E19" s="25" t="s">
        <v>514</v>
      </c>
      <c r="F19" s="26" t="s">
        <v>468</v>
      </c>
      <c r="G19" s="27"/>
      <c r="H19" s="33"/>
      <c r="I19" s="29"/>
      <c r="J19" s="33"/>
      <c r="K19" s="29"/>
      <c r="L19" s="30"/>
    </row>
    <row r="20" spans="1:12" ht="15.75" customHeight="1">
      <c r="A20" s="767"/>
      <c r="B20" s="774"/>
      <c r="C20" s="34" t="s">
        <v>599</v>
      </c>
      <c r="D20" s="35"/>
      <c r="E20" s="36"/>
      <c r="F20" s="37" t="s">
        <v>468</v>
      </c>
      <c r="G20" s="38"/>
      <c r="H20" s="39"/>
      <c r="I20" s="40"/>
      <c r="J20" s="39"/>
      <c r="K20" s="40"/>
      <c r="L20" s="41"/>
    </row>
    <row r="21" spans="1:12" ht="15.75" customHeight="1">
      <c r="A21" s="767"/>
      <c r="B21" s="774"/>
      <c r="C21" s="23"/>
      <c r="D21" s="24"/>
      <c r="E21" s="25"/>
      <c r="F21" s="26"/>
      <c r="G21" s="42"/>
      <c r="H21" s="28"/>
      <c r="I21" s="29"/>
      <c r="J21" s="28"/>
      <c r="K21" s="29"/>
      <c r="L21" s="30"/>
    </row>
    <row r="22" spans="1:12" ht="15.75" customHeight="1">
      <c r="A22" s="767"/>
      <c r="B22" s="774"/>
      <c r="C22" s="23"/>
      <c r="D22" s="24"/>
      <c r="E22" s="25"/>
      <c r="F22" s="26"/>
      <c r="G22" s="42"/>
      <c r="H22" s="28"/>
      <c r="I22" s="29"/>
      <c r="J22" s="28"/>
      <c r="K22" s="29"/>
      <c r="L22" s="30"/>
    </row>
    <row r="23" spans="1:12" ht="15.75" customHeight="1">
      <c r="A23" s="767"/>
      <c r="B23" s="774"/>
      <c r="C23" s="34"/>
      <c r="D23" s="35"/>
      <c r="E23" s="36"/>
      <c r="F23" s="37"/>
      <c r="G23" s="43"/>
      <c r="H23" s="39"/>
      <c r="I23" s="40"/>
      <c r="J23" s="39"/>
      <c r="K23" s="40"/>
      <c r="L23" s="41"/>
    </row>
    <row r="24" spans="1:12" ht="24.75" customHeight="1">
      <c r="A24" s="767"/>
      <c r="B24" s="775"/>
      <c r="C24" s="778" t="s">
        <v>510</v>
      </c>
      <c r="D24" s="779"/>
      <c r="E24" s="779"/>
      <c r="F24" s="779"/>
      <c r="G24" s="780"/>
      <c r="H24" s="430"/>
      <c r="I24" s="431"/>
      <c r="J24" s="430"/>
      <c r="K24" s="431"/>
      <c r="L24" s="432"/>
    </row>
    <row r="25" spans="1:12" ht="15.75" customHeight="1">
      <c r="A25" s="767"/>
      <c r="B25" s="773" t="s">
        <v>589</v>
      </c>
      <c r="C25" s="390" t="s">
        <v>501</v>
      </c>
      <c r="D25" s="391" t="s">
        <v>467</v>
      </c>
      <c r="E25" s="392"/>
      <c r="F25" s="393" t="s">
        <v>464</v>
      </c>
      <c r="G25" s="394"/>
      <c r="H25" s="395"/>
      <c r="I25" s="396"/>
      <c r="J25" s="395"/>
      <c r="K25" s="396"/>
      <c r="L25" s="397"/>
    </row>
    <row r="26" spans="1:12" ht="15.75" customHeight="1">
      <c r="A26" s="767"/>
      <c r="B26" s="774"/>
      <c r="C26" s="23"/>
      <c r="D26" s="24" t="s">
        <v>441</v>
      </c>
      <c r="E26" s="25"/>
      <c r="F26" s="26" t="s">
        <v>464</v>
      </c>
      <c r="G26" s="27"/>
      <c r="H26" s="28"/>
      <c r="I26" s="29"/>
      <c r="J26" s="28"/>
      <c r="K26" s="29"/>
      <c r="L26" s="30"/>
    </row>
    <row r="27" spans="1:12" ht="15.75" customHeight="1">
      <c r="A27" s="767"/>
      <c r="B27" s="774"/>
      <c r="C27" s="23"/>
      <c r="D27" s="26" t="s">
        <v>443</v>
      </c>
      <c r="E27" s="25" t="s">
        <v>515</v>
      </c>
      <c r="F27" s="26"/>
      <c r="G27" s="31"/>
      <c r="H27" s="28"/>
      <c r="I27" s="32"/>
      <c r="J27" s="28"/>
      <c r="K27" s="32"/>
      <c r="L27" s="30"/>
    </row>
    <row r="28" spans="1:12" ht="15.75" customHeight="1">
      <c r="A28" s="767"/>
      <c r="B28" s="774"/>
      <c r="C28" s="23"/>
      <c r="D28" s="24" t="s">
        <v>434</v>
      </c>
      <c r="E28" s="25"/>
      <c r="F28" s="26" t="s">
        <v>468</v>
      </c>
      <c r="G28" s="27"/>
      <c r="H28" s="33"/>
      <c r="I28" s="29"/>
      <c r="J28" s="33"/>
      <c r="K28" s="29"/>
      <c r="L28" s="30"/>
    </row>
    <row r="29" spans="1:12" ht="15.75" customHeight="1">
      <c r="A29" s="767"/>
      <c r="B29" s="774"/>
      <c r="C29" s="23" t="s">
        <v>502</v>
      </c>
      <c r="D29" s="24"/>
      <c r="E29" s="25"/>
      <c r="F29" s="26" t="s">
        <v>468</v>
      </c>
      <c r="G29" s="27"/>
      <c r="H29" s="33"/>
      <c r="I29" s="29"/>
      <c r="J29" s="33"/>
      <c r="K29" s="29"/>
      <c r="L29" s="30"/>
    </row>
    <row r="30" spans="1:12" ht="15.75" customHeight="1">
      <c r="A30" s="767"/>
      <c r="B30" s="774"/>
      <c r="C30" s="23" t="s">
        <v>503</v>
      </c>
      <c r="D30" s="24" t="s">
        <v>435</v>
      </c>
      <c r="E30" s="25" t="s">
        <v>516</v>
      </c>
      <c r="F30" s="26" t="s">
        <v>468</v>
      </c>
      <c r="G30" s="31"/>
      <c r="H30" s="28"/>
      <c r="I30" s="29"/>
      <c r="J30" s="28"/>
      <c r="K30" s="29"/>
      <c r="L30" s="30"/>
    </row>
    <row r="31" spans="1:12" ht="15.75" customHeight="1">
      <c r="A31" s="767"/>
      <c r="B31" s="774"/>
      <c r="C31" s="23" t="s">
        <v>504</v>
      </c>
      <c r="D31" s="24" t="s">
        <v>509</v>
      </c>
      <c r="E31" s="25" t="s">
        <v>517</v>
      </c>
      <c r="F31" s="26" t="s">
        <v>468</v>
      </c>
      <c r="G31" s="27"/>
      <c r="H31" s="33"/>
      <c r="I31" s="29"/>
      <c r="J31" s="33"/>
      <c r="K31" s="29"/>
      <c r="L31" s="30"/>
    </row>
    <row r="32" spans="1:12" ht="15.75" customHeight="1">
      <c r="A32" s="767"/>
      <c r="B32" s="774"/>
      <c r="C32" s="34" t="s">
        <v>600</v>
      </c>
      <c r="D32" s="35"/>
      <c r="E32" s="36"/>
      <c r="F32" s="37" t="s">
        <v>468</v>
      </c>
      <c r="G32" s="38"/>
      <c r="H32" s="39"/>
      <c r="I32" s="40"/>
      <c r="J32" s="39"/>
      <c r="K32" s="40"/>
      <c r="L32" s="41"/>
    </row>
    <row r="33" spans="1:12" ht="15.75" customHeight="1">
      <c r="A33" s="767"/>
      <c r="B33" s="774"/>
      <c r="C33" s="23"/>
      <c r="D33" s="24"/>
      <c r="E33" s="25"/>
      <c r="F33" s="26"/>
      <c r="G33" s="42"/>
      <c r="H33" s="28"/>
      <c r="I33" s="29"/>
      <c r="J33" s="28"/>
      <c r="K33" s="29"/>
      <c r="L33" s="30"/>
    </row>
    <row r="34" spans="1:12" ht="15.75" customHeight="1">
      <c r="A34" s="767"/>
      <c r="B34" s="774"/>
      <c r="C34" s="23"/>
      <c r="D34" s="24"/>
      <c r="E34" s="25"/>
      <c r="F34" s="26"/>
      <c r="G34" s="42"/>
      <c r="H34" s="28"/>
      <c r="I34" s="29"/>
      <c r="J34" s="28"/>
      <c r="K34" s="29"/>
      <c r="L34" s="30"/>
    </row>
    <row r="35" spans="1:12" ht="15.75" customHeight="1">
      <c r="A35" s="767"/>
      <c r="B35" s="774"/>
      <c r="C35" s="34"/>
      <c r="D35" s="35"/>
      <c r="E35" s="36"/>
      <c r="F35" s="37"/>
      <c r="G35" s="43"/>
      <c r="H35" s="39"/>
      <c r="I35" s="40"/>
      <c r="J35" s="39"/>
      <c r="K35" s="40"/>
      <c r="L35" s="41"/>
    </row>
    <row r="36" spans="1:12" ht="24.75" customHeight="1">
      <c r="A36" s="767"/>
      <c r="B36" s="775"/>
      <c r="C36" s="778" t="s">
        <v>511</v>
      </c>
      <c r="D36" s="779"/>
      <c r="E36" s="779"/>
      <c r="F36" s="779"/>
      <c r="G36" s="780"/>
      <c r="H36" s="433"/>
      <c r="I36" s="431"/>
      <c r="J36" s="433"/>
      <c r="K36" s="431"/>
      <c r="L36" s="432"/>
    </row>
    <row r="37" ht="4.5" customHeight="1"/>
  </sheetData>
  <sheetProtection/>
  <mergeCells count="15">
    <mergeCell ref="B2:C2"/>
    <mergeCell ref="B6:C7"/>
    <mergeCell ref="B8:B24"/>
    <mergeCell ref="B25:B36"/>
    <mergeCell ref="L6:L7"/>
    <mergeCell ref="C24:G24"/>
    <mergeCell ref="C36:G36"/>
    <mergeCell ref="C4:H4"/>
    <mergeCell ref="H6:I6"/>
    <mergeCell ref="J6:K6"/>
    <mergeCell ref="G6:G7"/>
    <mergeCell ref="F6:F7"/>
    <mergeCell ref="E6:E7"/>
    <mergeCell ref="D6:D7"/>
    <mergeCell ref="A6:A36"/>
  </mergeCells>
  <printOptions/>
  <pageMargins left="0.5905511811023623" right="0.5905511811023623"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公共用地補償機構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補償機構</dc:creator>
  <cp:keywords/>
  <dc:description/>
  <cp:lastModifiedBy>北陸地方整備局</cp:lastModifiedBy>
  <cp:lastPrinted>2016-04-14T06:57:02Z</cp:lastPrinted>
  <dcterms:created xsi:type="dcterms:W3CDTF">2005-03-07T05:16:33Z</dcterms:created>
  <dcterms:modified xsi:type="dcterms:W3CDTF">2016-04-14T06:58:22Z</dcterms:modified>
  <cp:category/>
  <cp:version/>
  <cp:contentType/>
  <cp:contentStatus/>
</cp:coreProperties>
</file>